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Q:\System 2014\FORMULARZE\OSOBY\"/>
    </mc:Choice>
  </mc:AlternateContent>
  <xr:revisionPtr revIDLastSave="0" documentId="13_ncr:1_{6F064053-C6E6-49D1-A01E-669248950102}" xr6:coauthVersionLast="36" xr6:coauthVersionMax="36" xr10:uidLastSave="{00000000-0000-0000-0000-000000000000}"/>
  <bookViews>
    <workbookView xWindow="480" yWindow="80" windowWidth="18180" windowHeight="11780" activeTab="1" xr2:uid="{00000000-000D-0000-FFFF-FFFF00000000}"/>
  </bookViews>
  <sheets>
    <sheet name="Nadzór 1 stopień" sheetId="1" r:id="rId1"/>
    <sheet name="Nadzór 2 stopień" sheetId="3" r:id="rId2"/>
    <sheet name="Nadzór 3 stopień" sheetId="4" r:id="rId3"/>
    <sheet name="Recertyfikacja 3 stopień" sheetId="5" r:id="rId4"/>
  </sheets>
  <calcPr calcId="191029"/>
</workbook>
</file>

<file path=xl/calcChain.xml><?xml version="1.0" encoding="utf-8"?>
<calcChain xmlns="http://schemas.openxmlformats.org/spreadsheetml/2006/main">
  <c r="O22" i="3" l="1"/>
  <c r="O21" i="3"/>
  <c r="O20" i="3"/>
  <c r="O19" i="3"/>
  <c r="O18" i="3"/>
  <c r="O17" i="3"/>
  <c r="O12" i="3"/>
  <c r="O11" i="3"/>
  <c r="O10" i="3"/>
  <c r="O9" i="3"/>
  <c r="O8" i="3"/>
  <c r="O13" i="3" l="1"/>
  <c r="O7" i="3" s="1"/>
  <c r="O7" i="4"/>
  <c r="O23" i="3" l="1"/>
  <c r="O22" i="4" l="1"/>
  <c r="O21" i="4"/>
  <c r="O20" i="4"/>
  <c r="O19" i="4"/>
  <c r="O18" i="4"/>
  <c r="O17" i="4"/>
  <c r="O19" i="1" l="1"/>
  <c r="O18" i="1"/>
  <c r="O22" i="5"/>
  <c r="O21" i="5"/>
  <c r="O20" i="5"/>
  <c r="O17" i="1"/>
  <c r="O12" i="1"/>
  <c r="O23" i="5" l="1"/>
  <c r="O16" i="5" s="1"/>
  <c r="O12" i="4"/>
  <c r="O11" i="4"/>
  <c r="O10" i="4"/>
  <c r="O9" i="4"/>
  <c r="O8" i="4"/>
  <c r="O13" i="4" l="1"/>
  <c r="O23" i="4"/>
  <c r="O12" i="5"/>
  <c r="O8" i="1" l="1"/>
  <c r="O13" i="5"/>
  <c r="O10" i="1"/>
  <c r="O9" i="1"/>
  <c r="O7" i="5" l="1"/>
  <c r="O25" i="5"/>
  <c r="O23" i="1"/>
  <c r="O25" i="4" l="1"/>
  <c r="O13" i="1"/>
  <c r="O7" i="1" s="1"/>
  <c r="O25" i="1" l="1"/>
  <c r="O2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Edyta Purta</author>
  </authors>
  <commentList>
    <comment ref="I6" authorId="0" shapeId="0" xr:uid="{7FC1F554-A3BD-411A-ABB6-F04267B036F2}">
      <text>
        <r>
          <rPr>
            <sz val="9"/>
            <color indexed="81"/>
            <rFont val="Tahoma"/>
            <family val="2"/>
            <charset val="238"/>
          </rPr>
          <t>Rok certyfikacji</t>
        </r>
      </text>
    </comment>
    <comment ref="J6" authorId="0" shapeId="0" xr:uid="{B51AF09E-6CD7-4549-B464-10AD9BCD50B5}">
      <text>
        <r>
          <rPr>
            <sz val="9"/>
            <color indexed="81"/>
            <rFont val="Tahoma"/>
            <family val="2"/>
            <charset val="238"/>
          </rPr>
          <t>Rok certyfikacji</t>
        </r>
      </text>
    </comment>
    <comment ref="K6" authorId="0" shapeId="0" xr:uid="{04BDBA46-E782-4DFF-A7F7-5AE8302F4CCE}">
      <text>
        <r>
          <rPr>
            <sz val="9"/>
            <color indexed="81"/>
            <rFont val="Tahoma"/>
            <family val="2"/>
            <charset val="238"/>
          </rPr>
          <t>Rok certyfikacji</t>
        </r>
      </text>
    </comment>
    <comment ref="L6" authorId="0" shapeId="0" xr:uid="{73A03A26-F0CF-4518-8594-32495F039AE3}">
      <text>
        <r>
          <rPr>
            <sz val="9"/>
            <color indexed="81"/>
            <rFont val="Tahoma"/>
            <family val="2"/>
            <charset val="238"/>
          </rPr>
          <t>Rok certyfikacji</t>
        </r>
      </text>
    </comment>
    <comment ref="M6" authorId="0" shapeId="0" xr:uid="{74D1C3E4-36B2-4674-819C-F210428CF3C0}">
      <text>
        <r>
          <rPr>
            <sz val="9"/>
            <color indexed="81"/>
            <rFont val="Tahoma"/>
            <family val="2"/>
            <charset val="238"/>
          </rPr>
          <t>Rok certyfikacji</t>
        </r>
      </text>
    </comment>
    <comment ref="O6" authorId="0" shapeId="0" xr:uid="{9003361F-C1CD-42D1-9E42-C5EFF9C86D44}">
      <text>
        <r>
          <rPr>
            <sz val="9"/>
            <color indexed="81"/>
            <rFont val="Tahoma"/>
            <family val="2"/>
            <charset val="238"/>
          </rPr>
          <t>Ograniczenie przeliczone automatycznie do maksymanlnej liczby punktów za 5 lat dla danej pozycji zgodnie z normą PN-EN ISO 9712</t>
        </r>
      </text>
    </comment>
    <comment ref="O7" authorId="0" shapeId="0" xr:uid="{7A58D277-7DA8-478F-9BB5-15E03290A594}">
      <text>
        <r>
          <rPr>
            <sz val="9"/>
            <color indexed="81"/>
            <rFont val="Tahoma"/>
            <family val="2"/>
            <charset val="238"/>
          </rPr>
          <t>Wymagane uzyskanie min. 75 punktów z części A zgodnie z załącznikiem C.1 normy PN-EN ISO 9712</t>
        </r>
      </text>
    </comment>
    <comment ref="I15" authorId="0" shapeId="0" xr:uid="{11D145C0-F16B-4F0E-B6E9-26A53FACEF93}">
      <text>
        <r>
          <rPr>
            <sz val="9"/>
            <color indexed="81"/>
            <rFont val="Tahoma"/>
            <family val="2"/>
            <charset val="238"/>
          </rPr>
          <t>Rok certyfikacji</t>
        </r>
      </text>
    </comment>
    <comment ref="J15" authorId="0" shapeId="0" xr:uid="{6F672F15-1504-42C8-B1C3-D18A877B4C21}">
      <text>
        <r>
          <rPr>
            <sz val="9"/>
            <color indexed="81"/>
            <rFont val="Tahoma"/>
            <family val="2"/>
            <charset val="238"/>
          </rPr>
          <t>Rok certyfikacji</t>
        </r>
      </text>
    </comment>
    <comment ref="K15" authorId="0" shapeId="0" xr:uid="{8C005D75-DEC7-4212-A3A1-FD8647319DBF}">
      <text>
        <r>
          <rPr>
            <sz val="9"/>
            <color indexed="81"/>
            <rFont val="Tahoma"/>
            <family val="2"/>
            <charset val="238"/>
          </rPr>
          <t>Rok certyfikacji</t>
        </r>
      </text>
    </comment>
    <comment ref="L15" authorId="0" shapeId="0" xr:uid="{15F946AA-688F-402A-A5E6-A3BDCB8F6414}">
      <text>
        <r>
          <rPr>
            <sz val="9"/>
            <color indexed="81"/>
            <rFont val="Tahoma"/>
            <family val="2"/>
            <charset val="238"/>
          </rPr>
          <t>Rok certyfikacji</t>
        </r>
      </text>
    </comment>
    <comment ref="M15" authorId="0" shapeId="0" xr:uid="{BE6F3A28-8D72-45D0-A910-F42B061A4837}">
      <text>
        <r>
          <rPr>
            <sz val="9"/>
            <color indexed="81"/>
            <rFont val="Tahoma"/>
            <family val="2"/>
            <charset val="238"/>
          </rPr>
          <t>Rok certyfikacji</t>
        </r>
      </text>
    </comment>
    <comment ref="O15" authorId="0" shapeId="0" xr:uid="{EC2A7BF8-0998-4D40-A256-FC7B63E361ED}">
      <text>
        <r>
          <rPr>
            <sz val="9"/>
            <color indexed="81"/>
            <rFont val="Tahoma"/>
            <family val="2"/>
            <charset val="238"/>
          </rPr>
          <t>Ograniczenie przeliczone automatycznie do maksymanlnej liczby punktów za 5 lat dla danej pozycji zgodnie z normą PN-EN ISO 9712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Edyta Purta</author>
  </authors>
  <commentList>
    <comment ref="I6" authorId="0" shapeId="0" xr:uid="{9DB07FE8-D472-4281-900C-B4D0135F7252}">
      <text>
        <r>
          <rPr>
            <sz val="9"/>
            <color indexed="81"/>
            <rFont val="Tahoma"/>
            <family val="2"/>
            <charset val="238"/>
          </rPr>
          <t>Rok certyfikacji</t>
        </r>
      </text>
    </comment>
    <comment ref="J6" authorId="0" shapeId="0" xr:uid="{F27A9AB3-9973-48CB-95F6-B7D7202FCCCE}">
      <text>
        <r>
          <rPr>
            <sz val="9"/>
            <color indexed="81"/>
            <rFont val="Tahoma"/>
            <family val="2"/>
            <charset val="238"/>
          </rPr>
          <t>Rok certyfikacji</t>
        </r>
      </text>
    </comment>
    <comment ref="K6" authorId="0" shapeId="0" xr:uid="{65BF9273-5E17-4F52-BE97-3C249AC0C5B1}">
      <text>
        <r>
          <rPr>
            <sz val="9"/>
            <color indexed="81"/>
            <rFont val="Tahoma"/>
            <family val="2"/>
            <charset val="238"/>
          </rPr>
          <t>Rok certyfikacji</t>
        </r>
      </text>
    </comment>
    <comment ref="L6" authorId="0" shapeId="0" xr:uid="{024B671A-6495-4372-8EB0-CF7BEC0239CF}">
      <text>
        <r>
          <rPr>
            <sz val="9"/>
            <color indexed="81"/>
            <rFont val="Tahoma"/>
            <family val="2"/>
            <charset val="238"/>
          </rPr>
          <t>Rok certyfikacji</t>
        </r>
      </text>
    </comment>
    <comment ref="M6" authorId="0" shapeId="0" xr:uid="{48C520A8-C00E-4097-AA79-233814AD4852}">
      <text>
        <r>
          <rPr>
            <sz val="9"/>
            <color indexed="81"/>
            <rFont val="Tahoma"/>
            <family val="2"/>
            <charset val="238"/>
          </rPr>
          <t>Rok certyfikacji</t>
        </r>
      </text>
    </comment>
    <comment ref="O6" authorId="0" shapeId="0" xr:uid="{D99367A5-7ADD-4E62-AB9E-F322150AAA77}">
      <text>
        <r>
          <rPr>
            <sz val="9"/>
            <color indexed="81"/>
            <rFont val="Tahoma"/>
            <family val="2"/>
            <charset val="238"/>
          </rPr>
          <t>Ograniczenie przeliczone automatycznie do maksymanlnej liczby punktów za 5 lat dla danej pozycji zgodnie z normą PN-EN ISO 9712</t>
        </r>
      </text>
    </comment>
    <comment ref="O7" authorId="0" shapeId="0" xr:uid="{D218C2D4-5A30-4C06-B668-5CBE13832DFE}">
      <text>
        <r>
          <rPr>
            <sz val="9"/>
            <color indexed="81"/>
            <rFont val="Tahoma"/>
            <family val="2"/>
            <charset val="238"/>
          </rPr>
          <t>Wymagane uzyskanie min. 50 punktów z części A zgodnie z załącznikiem C.1 normy PN-EN ISO 9712</t>
        </r>
      </text>
    </comment>
    <comment ref="I15" authorId="0" shapeId="0" xr:uid="{F80CCDC5-A608-4F7C-B024-8A7A4E0EA4EB}">
      <text>
        <r>
          <rPr>
            <sz val="9"/>
            <color indexed="81"/>
            <rFont val="Tahoma"/>
            <family val="2"/>
            <charset val="238"/>
          </rPr>
          <t>Rok certyfikacji</t>
        </r>
      </text>
    </comment>
    <comment ref="J15" authorId="0" shapeId="0" xr:uid="{9A469592-ADA0-43C1-BF94-65F8426084F2}">
      <text>
        <r>
          <rPr>
            <sz val="9"/>
            <color indexed="81"/>
            <rFont val="Tahoma"/>
            <family val="2"/>
            <charset val="238"/>
          </rPr>
          <t>Rok certyfikacji</t>
        </r>
      </text>
    </comment>
    <comment ref="K15" authorId="0" shapeId="0" xr:uid="{CB656995-E61F-4537-8902-0C402FD0DABA}">
      <text>
        <r>
          <rPr>
            <sz val="9"/>
            <color indexed="81"/>
            <rFont val="Tahoma"/>
            <family val="2"/>
            <charset val="238"/>
          </rPr>
          <t>Rok certyfikacji</t>
        </r>
      </text>
    </comment>
    <comment ref="L15" authorId="0" shapeId="0" xr:uid="{883815C1-1E5D-42F5-BADB-CF1503BFB8B1}">
      <text>
        <r>
          <rPr>
            <sz val="9"/>
            <color indexed="81"/>
            <rFont val="Tahoma"/>
            <family val="2"/>
            <charset val="238"/>
          </rPr>
          <t>Rok certyfikacji</t>
        </r>
      </text>
    </comment>
    <comment ref="M15" authorId="0" shapeId="0" xr:uid="{85742B1C-D3BF-4468-855A-7E3031DE2881}">
      <text>
        <r>
          <rPr>
            <sz val="9"/>
            <color indexed="81"/>
            <rFont val="Tahoma"/>
            <family val="2"/>
            <charset val="238"/>
          </rPr>
          <t>Rok certyfikacji</t>
        </r>
      </text>
    </comment>
    <comment ref="O15" authorId="0" shapeId="0" xr:uid="{927083C2-BEFD-419C-94CD-9EC9DDCC4B07}">
      <text>
        <r>
          <rPr>
            <sz val="9"/>
            <color indexed="81"/>
            <rFont val="Tahoma"/>
            <family val="2"/>
            <charset val="238"/>
          </rPr>
          <t>Ograniczenie przeliczone automatycznie do maksymanlnej liczby punktów za 5 lat dla danej pozycji zgodnie z normą PN-EN ISO 9712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Edyta Purta</author>
  </authors>
  <commentList>
    <comment ref="I6" authorId="0" shapeId="0" xr:uid="{E12A7A62-F7B7-4215-8253-72F2ABFEA97B}">
      <text>
        <r>
          <rPr>
            <sz val="9"/>
            <color indexed="81"/>
            <rFont val="Tahoma"/>
            <family val="2"/>
            <charset val="238"/>
          </rPr>
          <t>Rok certyfikacji</t>
        </r>
      </text>
    </comment>
    <comment ref="J6" authorId="0" shapeId="0" xr:uid="{19082EB5-640B-4904-83DA-F4EF95F101A0}">
      <text>
        <r>
          <rPr>
            <sz val="9"/>
            <color indexed="81"/>
            <rFont val="Tahoma"/>
            <family val="2"/>
            <charset val="238"/>
          </rPr>
          <t>Rok certyfikacji</t>
        </r>
      </text>
    </comment>
    <comment ref="K6" authorId="0" shapeId="0" xr:uid="{1BACE849-0E00-4426-9D41-6806DB6AA424}">
      <text>
        <r>
          <rPr>
            <sz val="9"/>
            <color indexed="81"/>
            <rFont val="Tahoma"/>
            <family val="2"/>
            <charset val="238"/>
          </rPr>
          <t>Rok certyfikacji</t>
        </r>
      </text>
    </comment>
    <comment ref="L6" authorId="0" shapeId="0" xr:uid="{D0003DB4-8148-44E1-8847-10E530791944}">
      <text>
        <r>
          <rPr>
            <sz val="9"/>
            <color indexed="81"/>
            <rFont val="Tahoma"/>
            <family val="2"/>
            <charset val="238"/>
          </rPr>
          <t>Rok certyfikacji</t>
        </r>
      </text>
    </comment>
    <comment ref="M6" authorId="0" shapeId="0" xr:uid="{6736C4F6-58AE-4167-A140-FC85189D6C7C}">
      <text>
        <r>
          <rPr>
            <sz val="9"/>
            <color indexed="81"/>
            <rFont val="Tahoma"/>
            <family val="2"/>
            <charset val="238"/>
          </rPr>
          <t>Rok certyfikacji</t>
        </r>
      </text>
    </comment>
    <comment ref="O6" authorId="0" shapeId="0" xr:uid="{B2E47264-D762-48A8-849A-E3824512E878}">
      <text>
        <r>
          <rPr>
            <sz val="9"/>
            <color indexed="81"/>
            <rFont val="Tahoma"/>
            <family val="2"/>
            <charset val="238"/>
          </rPr>
          <t>Ograniczenie przeliczone automatycznie do maksymanlnej liczby punktów za 5 lat dla danej pozycji zgodnie z normą PN-EN ISO 9712</t>
        </r>
      </text>
    </comment>
    <comment ref="O7" authorId="0" shapeId="0" xr:uid="{BAF10D59-2B26-4F70-B417-4671C5629F90}">
      <text>
        <r>
          <rPr>
            <sz val="9"/>
            <color indexed="81"/>
            <rFont val="Tahoma"/>
            <family val="2"/>
            <charset val="238"/>
          </rPr>
          <t>Wymagane uzyskanie min. 50 punktów z części A zgodnie z załącznikiem C.1 normy PN-EN ISO 9712</t>
        </r>
      </text>
    </comment>
    <comment ref="I15" authorId="0" shapeId="0" xr:uid="{EABE36E0-B7EA-4261-BD6E-4E9FBE852C30}">
      <text>
        <r>
          <rPr>
            <sz val="9"/>
            <color indexed="81"/>
            <rFont val="Tahoma"/>
            <family val="2"/>
            <charset val="238"/>
          </rPr>
          <t>Rok certyfikacji</t>
        </r>
      </text>
    </comment>
    <comment ref="J15" authorId="0" shapeId="0" xr:uid="{7242EEF6-8D9B-4615-942C-7BACB23D82FC}">
      <text>
        <r>
          <rPr>
            <sz val="9"/>
            <color indexed="81"/>
            <rFont val="Tahoma"/>
            <family val="2"/>
            <charset val="238"/>
          </rPr>
          <t>Rok certyfikacji</t>
        </r>
      </text>
    </comment>
    <comment ref="K15" authorId="0" shapeId="0" xr:uid="{FE309266-C9F6-4EF4-A764-DD3DDF6D7918}">
      <text>
        <r>
          <rPr>
            <sz val="9"/>
            <color indexed="81"/>
            <rFont val="Tahoma"/>
            <family val="2"/>
            <charset val="238"/>
          </rPr>
          <t>Rok certyfikacji</t>
        </r>
      </text>
    </comment>
    <comment ref="L15" authorId="0" shapeId="0" xr:uid="{D51010EC-863E-4B4E-BADF-4378809DDA13}">
      <text>
        <r>
          <rPr>
            <sz val="9"/>
            <color indexed="81"/>
            <rFont val="Tahoma"/>
            <family val="2"/>
            <charset val="238"/>
          </rPr>
          <t>Rok certyfikacji</t>
        </r>
      </text>
    </comment>
    <comment ref="M15" authorId="0" shapeId="0" xr:uid="{3C1B3CCF-2533-42E2-9E34-3D258492DF9F}">
      <text>
        <r>
          <rPr>
            <sz val="9"/>
            <color indexed="81"/>
            <rFont val="Tahoma"/>
            <family val="2"/>
            <charset val="238"/>
          </rPr>
          <t>Rok certyfikacji</t>
        </r>
      </text>
    </comment>
    <comment ref="O15" authorId="0" shapeId="0" xr:uid="{2DF191F2-B79D-4E88-B0B6-A3B97096D500}">
      <text>
        <r>
          <rPr>
            <sz val="9"/>
            <color indexed="81"/>
            <rFont val="Tahoma"/>
            <family val="2"/>
            <charset val="238"/>
          </rPr>
          <t>Ograniczenie przeliczone automatycznie do maksymanlnej liczby punktów za 5 lat dla danej pozycji zgodnie z normą PN-EN ISO 9712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Edyta Purta</author>
  </authors>
  <commentList>
    <comment ref="I6" authorId="0" shapeId="0" xr:uid="{DA34D2F3-CFFB-41E2-AA73-FE436801AA46}">
      <text>
        <r>
          <rPr>
            <sz val="9"/>
            <color indexed="81"/>
            <rFont val="Tahoma"/>
            <family val="2"/>
            <charset val="238"/>
          </rPr>
          <t>Rok certyfikacji</t>
        </r>
      </text>
    </comment>
    <comment ref="J6" authorId="0" shapeId="0" xr:uid="{8B7D8414-7534-4C69-991F-396C46560538}">
      <text>
        <r>
          <rPr>
            <sz val="9"/>
            <color indexed="81"/>
            <rFont val="Tahoma"/>
            <family val="2"/>
            <charset val="238"/>
          </rPr>
          <t>Rok certyfikacji</t>
        </r>
      </text>
    </comment>
    <comment ref="K6" authorId="0" shapeId="0" xr:uid="{679A69E0-2517-45E1-9379-428D571A145C}">
      <text>
        <r>
          <rPr>
            <sz val="9"/>
            <color indexed="81"/>
            <rFont val="Tahoma"/>
            <family val="2"/>
            <charset val="238"/>
          </rPr>
          <t>Rok certyfikacji</t>
        </r>
      </text>
    </comment>
    <comment ref="L6" authorId="0" shapeId="0" xr:uid="{94207CBD-D62A-4AA8-8A3C-5813F4523B4C}">
      <text>
        <r>
          <rPr>
            <sz val="9"/>
            <color indexed="81"/>
            <rFont val="Tahoma"/>
            <family val="2"/>
            <charset val="238"/>
          </rPr>
          <t>Rok certyfikacji</t>
        </r>
      </text>
    </comment>
    <comment ref="M6" authorId="0" shapeId="0" xr:uid="{74E0B1EC-7FA8-406B-B376-A8A1D2A6E6A2}">
      <text>
        <r>
          <rPr>
            <sz val="9"/>
            <color indexed="81"/>
            <rFont val="Tahoma"/>
            <family val="2"/>
            <charset val="238"/>
          </rPr>
          <t>Rok certyfikacji</t>
        </r>
      </text>
    </comment>
    <comment ref="O6" authorId="0" shapeId="0" xr:uid="{3FC70EC9-67E4-4F6C-BA6B-FA93472EDDF0}">
      <text>
        <r>
          <rPr>
            <sz val="9"/>
            <color indexed="81"/>
            <rFont val="Tahoma"/>
            <family val="2"/>
            <charset val="238"/>
          </rPr>
          <t>Ograniczenie przeliczone automatycznie do maksymanlnej liczby punktów za 5 lat dla danej pozycji zgodnie z normą PN-EN ISO 9712</t>
        </r>
      </text>
    </comment>
    <comment ref="O7" authorId="0" shapeId="0" xr:uid="{873DF9FF-CA0A-4F98-8341-CCB44CC7BC84}">
      <text>
        <r>
          <rPr>
            <sz val="9"/>
            <color indexed="81"/>
            <rFont val="Tahoma"/>
            <family val="2"/>
            <charset val="238"/>
          </rPr>
          <t>Wymagane uzyskanie min. 50 i max. 70 punktów z części A zgodnie z załącznikiem C.1 normy PN-EN ISO 9712</t>
        </r>
      </text>
    </comment>
    <comment ref="I15" authorId="0" shapeId="0" xr:uid="{33F51849-0CC2-4007-8CB7-AAE933035C0D}">
      <text>
        <r>
          <rPr>
            <sz val="9"/>
            <color indexed="81"/>
            <rFont val="Tahoma"/>
            <family val="2"/>
            <charset val="238"/>
          </rPr>
          <t>Rok certyfikacji</t>
        </r>
      </text>
    </comment>
    <comment ref="J15" authorId="0" shapeId="0" xr:uid="{7463279F-8E30-4811-8A2F-35BB7EE2A898}">
      <text>
        <r>
          <rPr>
            <sz val="9"/>
            <color indexed="81"/>
            <rFont val="Tahoma"/>
            <family val="2"/>
            <charset val="238"/>
          </rPr>
          <t>Rok certyfikacji</t>
        </r>
      </text>
    </comment>
    <comment ref="K15" authorId="0" shapeId="0" xr:uid="{1667550D-8A3F-40F8-82AA-5FDB4FACAA24}">
      <text>
        <r>
          <rPr>
            <sz val="9"/>
            <color indexed="81"/>
            <rFont val="Tahoma"/>
            <family val="2"/>
            <charset val="238"/>
          </rPr>
          <t>Rok certyfikacji</t>
        </r>
      </text>
    </comment>
    <comment ref="L15" authorId="0" shapeId="0" xr:uid="{865C31AB-CEDD-48AD-815F-730E38E12363}">
      <text>
        <r>
          <rPr>
            <sz val="9"/>
            <color indexed="81"/>
            <rFont val="Tahoma"/>
            <family val="2"/>
            <charset val="238"/>
          </rPr>
          <t>Rok certyfikacji</t>
        </r>
      </text>
    </comment>
    <comment ref="M15" authorId="0" shapeId="0" xr:uid="{2B1F026B-DA48-4923-A08F-3A5AD0C1395F}">
      <text>
        <r>
          <rPr>
            <sz val="9"/>
            <color indexed="81"/>
            <rFont val="Tahoma"/>
            <family val="2"/>
            <charset val="238"/>
          </rPr>
          <t>Rok certyfikacji</t>
        </r>
      </text>
    </comment>
    <comment ref="O15" authorId="0" shapeId="0" xr:uid="{C69AB1BE-5A09-4793-8D6C-51BDA7CD2020}">
      <text>
        <r>
          <rPr>
            <sz val="9"/>
            <color indexed="81"/>
            <rFont val="Tahoma"/>
            <family val="2"/>
            <charset val="238"/>
          </rPr>
          <t>Ograniczenie przeliczone automatycznie do maksymanlnej liczby punktów za 5 lat dla danej pozycji zgodnie z normą PN-EN ISO 9712</t>
        </r>
      </text>
    </comment>
    <comment ref="O16" authorId="0" shapeId="0" xr:uid="{386D3EED-856B-400D-ADE1-58C9911DA87B}">
      <text>
        <r>
          <rPr>
            <sz val="9"/>
            <color indexed="81"/>
            <rFont val="Tahoma"/>
            <family val="2"/>
            <charset val="238"/>
          </rPr>
          <t>Wymagane uzyskanie min. 30 i max. 50 punktów z części A zgodnie z załącznikiem C.1 normy PN-EN ISO 9712</t>
        </r>
      </text>
    </comment>
  </commentList>
</comments>
</file>

<file path=xl/sharedStrings.xml><?xml version="1.0" encoding="utf-8"?>
<sst xmlns="http://schemas.openxmlformats.org/spreadsheetml/2006/main" count="225" uniqueCount="50">
  <si>
    <t>6</t>
  </si>
  <si>
    <t>Działalność zgodnie z Załącznikami C.1 normy PN-EN ISO 9712 i liczba punktów do przyznania</t>
  </si>
  <si>
    <t>Wykonywania czynności NDT</t>
  </si>
  <si>
    <t>Ukończenie szkolenia teoretycznego w metodzie</t>
  </si>
  <si>
    <t>Ukończenie szkolenia praktycznego w metodzie</t>
  </si>
  <si>
    <t>Przeprowadzenie szkolenia praktycznego lub teoretycznego w zakresie NDT w danej metodzie</t>
  </si>
  <si>
    <t xml:space="preserve">Udział w pracach badawczych w dziedzinie badań nieniszczących lub inżynierii NDT  </t>
  </si>
  <si>
    <t>1</t>
  </si>
  <si>
    <t>2</t>
  </si>
  <si>
    <t>3</t>
  </si>
  <si>
    <t>4</t>
  </si>
  <si>
    <t>5</t>
  </si>
  <si>
    <t>Część B</t>
  </si>
  <si>
    <t>Udział w seminarium technicznym/wygłaszanie referatu w dziedzinie danej metody lub techniki</t>
  </si>
  <si>
    <t>7</t>
  </si>
  <si>
    <t>Wygłoszenie seminarium technicznego lub referatu w dziedzinie danej metody lub techniki</t>
  </si>
  <si>
    <t>8</t>
  </si>
  <si>
    <t>9</t>
  </si>
  <si>
    <t>10</t>
  </si>
  <si>
    <t>11</t>
  </si>
  <si>
    <t>Aktualne indywidualne członkostwo w NDT lub stowarzyszeniu związanym z NDT</t>
  </si>
  <si>
    <t>Nadzór techniczny i mentoring nad personelem NDT/stażystami w odpowiedniej metodzie</t>
  </si>
  <si>
    <t>Uczestnictwo lub zwoływanie posiedzeń komitetów normalizacyjnych i technicznych</t>
  </si>
  <si>
    <t>Maksymalna liczba punktów w ciągu 5 lat działalności</t>
  </si>
  <si>
    <t>2/dzień</t>
  </si>
  <si>
    <t>1/dzień</t>
  </si>
  <si>
    <t>N/A</t>
  </si>
  <si>
    <t>1/tydzień</t>
  </si>
  <si>
    <t>1/prezentacja</t>
  </si>
  <si>
    <t>1/członkostwo</t>
  </si>
  <si>
    <t>Maksymalna liczba punktów za rok</t>
  </si>
  <si>
    <t>Część A i B - Wymagane uzyskanie min. 100 punktów</t>
  </si>
  <si>
    <t>Punkty przyznane za aktywność</t>
  </si>
  <si>
    <t>2/podopieczny</t>
  </si>
  <si>
    <t>1/komitet</t>
  </si>
  <si>
    <t>2/aktywność</t>
  </si>
  <si>
    <r>
      <t xml:space="preserve">Część A - Wymagane uzyskanie </t>
    </r>
    <r>
      <rPr>
        <b/>
        <sz val="10"/>
        <color theme="1"/>
        <rFont val="Czcionka tekstu podstawowego"/>
        <charset val="238"/>
      </rPr>
      <t>min. 75 punktów</t>
    </r>
  </si>
  <si>
    <r>
      <t xml:space="preserve">Część A - Wymagane uzyskanie </t>
    </r>
    <r>
      <rPr>
        <b/>
        <sz val="10"/>
        <color theme="1"/>
        <rFont val="Czcionka tekstu podstawowego"/>
        <charset val="238"/>
      </rPr>
      <t>min. 50 punktów</t>
    </r>
  </si>
  <si>
    <r>
      <t xml:space="preserve">Część A - Wymagane uzyskanie </t>
    </r>
    <r>
      <rPr>
        <b/>
        <sz val="10"/>
        <color theme="1"/>
        <rFont val="Czcionka tekstu podstawowego"/>
        <charset val="238"/>
      </rPr>
      <t>min. 50 punktów i max. 70 punktów</t>
    </r>
  </si>
  <si>
    <r>
      <t xml:space="preserve">Część B - Wymagane uzyskanie </t>
    </r>
    <r>
      <rPr>
        <b/>
        <sz val="10"/>
        <color theme="1"/>
        <rFont val="Czcionka tekstu podstawowego"/>
        <charset val="238"/>
      </rPr>
      <t>min. 30 punktów i max. 50 punktów</t>
    </r>
  </si>
  <si>
    <t>Pełnienie roli techniczej w jednostce certyfikującej personel NDT</t>
  </si>
  <si>
    <t>Liczba przyznanych punktów za każdy rok certyfikacji</t>
  </si>
  <si>
    <t>Wynik za 5 lat</t>
  </si>
  <si>
    <t>Aktywność w dniach jest osiągalna poprzez podzielenie poprzez podzielenie całkowitej liczby skumulowanych godzin przez 7.</t>
  </si>
  <si>
    <t>Nazwisko i imię wnioskującego:</t>
  </si>
  <si>
    <t>Podpis wnioskujacego:</t>
  </si>
  <si>
    <t>Ustrukturyzowany system punktów dla nadzoru 1 stopnia</t>
  </si>
  <si>
    <t>Ustrukturyzowany system punktów dla nadzoru 2 stopnia</t>
  </si>
  <si>
    <t>Ustrukturyzowany system punktów dla nadzoru 3 stopnia</t>
  </si>
  <si>
    <t>Ustrukturyzowany system punktów dla recertyfikacji 3 stopnia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</si>
</sst>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color theme="1"/>
      <name val="Czcionka tekstu podstawowego"/>
      <charset val="238"/>
    </font>
    <font>
      <b/>
      <sz val="16"/>
      <color theme="1"/>
      <name val="Czcionka tekstu podstawowego"/>
      <charset val="238"/>
    </font>
    <font>
      <sz val="10"/>
      <color theme="1"/>
      <name val="Czcionka tekstu podstawowego"/>
      <charset val="238"/>
    </font>
    <font>
      <sz val="9"/>
      <color indexed="81"/>
      <name val="Tahoma"/>
      <family val="2"/>
      <charset val="238"/>
    </font>
    <font>
      <i/>
      <sz val="8"/>
      <color theme="1"/>
      <name val="Czcionka tekstu podstawowego"/>
      <charset val="238"/>
    </font>
    <font>
      <b/>
      <sz val="14"/>
      <color theme="1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justify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wrapText="1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0" xfId="0" applyFont="1" applyBorder="1" applyAlignment="1">
      <alignment horizontal="justify"/>
    </xf>
    <xf numFmtId="0" fontId="1" fillId="0" borderId="0" xfId="0" applyFont="1" applyBorder="1" applyAlignment="1">
      <alignment horizontal="left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49" fontId="2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49" fontId="6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  <xf numFmtId="49" fontId="2" fillId="2" borderId="7" xfId="0" applyNumberFormat="1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</cellXfs>
  <cellStyles count="1">
    <cellStyle name="Normalny" xfId="0" builtinId="0"/>
  </cellStyles>
  <dxfs count="23"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0" formatCode="General"/>
      <fill>
        <patternFill>
          <bgColor theme="0" tint="-0.34998626667073579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numFmt numFmtId="0" formatCode="General"/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numFmt numFmtId="0" formatCode="General"/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rgb="FFFF0000"/>
        </patternFill>
      </fill>
    </dxf>
    <dxf>
      <font>
        <b val="0"/>
        <i val="0"/>
      </font>
      <numFmt numFmtId="0" formatCode="General"/>
      <fill>
        <patternFill>
          <bgColor theme="0" tint="-0.34998626667073579"/>
        </patternFill>
      </fill>
    </dxf>
    <dxf>
      <font>
        <b val="0"/>
        <i val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2F2F2"/>
      <color rgb="FFFBFBF7"/>
      <color rgb="FFF6F5EE"/>
      <color rgb="FFF1F0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4"/>
  <sheetViews>
    <sheetView view="pageLayout" zoomScale="136" zoomScaleNormal="43" zoomScalePageLayoutView="136" workbookViewId="0">
      <selection activeCell="O7" sqref="O7"/>
    </sheetView>
  </sheetViews>
  <sheetFormatPr defaultColWidth="9" defaultRowHeight="12.5"/>
  <cols>
    <col min="1" max="1" width="4.83203125" style="2" customWidth="1"/>
    <col min="2" max="2" width="69.6640625" style="5" customWidth="1"/>
    <col min="3" max="3" width="13" style="1" customWidth="1"/>
    <col min="4" max="4" width="1.83203125" style="1" customWidth="1"/>
    <col min="5" max="5" width="17.1640625" style="1" customWidth="1"/>
    <col min="6" max="6" width="1.6640625" style="1" customWidth="1"/>
    <col min="7" max="7" width="17.4140625" style="1" customWidth="1"/>
    <col min="8" max="8" width="1.33203125" style="1" customWidth="1"/>
    <col min="9" max="13" width="6.58203125" style="3" customWidth="1"/>
    <col min="14" max="14" width="1.83203125" style="1" customWidth="1"/>
    <col min="15" max="15" width="12.1640625" style="3" customWidth="1"/>
    <col min="16" max="16384" width="9" style="1"/>
  </cols>
  <sheetData>
    <row r="1" spans="1:15">
      <c r="I1" s="6"/>
      <c r="J1" s="6"/>
      <c r="K1" s="6"/>
      <c r="L1" s="6"/>
      <c r="M1" s="6"/>
      <c r="O1" s="6"/>
    </row>
    <row r="2" spans="1:15" ht="47.5" customHeight="1">
      <c r="A2" s="53" t="s">
        <v>46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ht="10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 ht="23" customHeight="1">
      <c r="A4" s="65" t="s">
        <v>44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7"/>
    </row>
    <row r="5" spans="1:15" s="8" customFormat="1" ht="10" customHeight="1">
      <c r="A5" s="48"/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15" customHeight="1">
      <c r="A6" s="54" t="s">
        <v>1</v>
      </c>
      <c r="B6" s="54"/>
      <c r="C6" s="54"/>
      <c r="D6" s="44"/>
      <c r="E6" s="15"/>
      <c r="F6" s="15"/>
      <c r="G6" s="15"/>
      <c r="I6" s="14">
        <v>1</v>
      </c>
      <c r="J6" s="14">
        <v>2</v>
      </c>
      <c r="K6" s="14">
        <v>3</v>
      </c>
      <c r="L6" s="14">
        <v>4</v>
      </c>
      <c r="M6" s="14">
        <v>5</v>
      </c>
      <c r="O6" s="25" t="s">
        <v>42</v>
      </c>
    </row>
    <row r="7" spans="1:15" s="8" customFormat="1" ht="42.5" customHeight="1">
      <c r="A7" s="35" t="s">
        <v>36</v>
      </c>
      <c r="B7" s="36"/>
      <c r="C7" s="24" t="s">
        <v>32</v>
      </c>
      <c r="D7" s="46"/>
      <c r="E7" s="24" t="s">
        <v>30</v>
      </c>
      <c r="F7" s="18"/>
      <c r="G7" s="24" t="s">
        <v>23</v>
      </c>
      <c r="H7" s="7"/>
      <c r="I7" s="60" t="s">
        <v>41</v>
      </c>
      <c r="J7" s="61"/>
      <c r="K7" s="61"/>
      <c r="L7" s="61"/>
      <c r="M7" s="62"/>
      <c r="N7" s="7"/>
      <c r="O7" s="41" t="b">
        <f>IF(O13&gt;=75,TRUE)</f>
        <v>0</v>
      </c>
    </row>
    <row r="8" spans="1:15" s="8" customFormat="1" ht="15" customHeight="1">
      <c r="A8" s="19" t="s">
        <v>7</v>
      </c>
      <c r="B8" s="21" t="s">
        <v>2</v>
      </c>
      <c r="C8" s="16" t="s">
        <v>24</v>
      </c>
      <c r="D8" s="29"/>
      <c r="E8" s="16">
        <v>25</v>
      </c>
      <c r="F8" s="18"/>
      <c r="G8" s="16">
        <v>95</v>
      </c>
      <c r="H8" s="9"/>
      <c r="I8" s="33"/>
      <c r="J8" s="33"/>
      <c r="K8" s="33"/>
      <c r="L8" s="33"/>
      <c r="M8" s="33"/>
      <c r="N8" s="9"/>
      <c r="O8" s="16">
        <f>IF(SUM(I8:M8)&gt;95,95,SUM(I8:M8))</f>
        <v>0</v>
      </c>
    </row>
    <row r="9" spans="1:15" s="8" customFormat="1" ht="15" customHeight="1">
      <c r="A9" s="19" t="s">
        <v>8</v>
      </c>
      <c r="B9" s="20" t="s">
        <v>3</v>
      </c>
      <c r="C9" s="16" t="s">
        <v>25</v>
      </c>
      <c r="D9" s="29"/>
      <c r="E9" s="16">
        <v>5</v>
      </c>
      <c r="F9" s="18"/>
      <c r="G9" s="16">
        <v>15</v>
      </c>
      <c r="H9" s="7"/>
      <c r="I9" s="33"/>
      <c r="J9" s="33"/>
      <c r="K9" s="33"/>
      <c r="L9" s="33"/>
      <c r="M9" s="33"/>
      <c r="N9" s="7"/>
      <c r="O9" s="16">
        <f>IF(SUM(I9:M9)&gt;15,15,SUM(I9:M9))</f>
        <v>0</v>
      </c>
    </row>
    <row r="10" spans="1:15" s="8" customFormat="1" ht="15" customHeight="1">
      <c r="A10" s="19" t="s">
        <v>9</v>
      </c>
      <c r="B10" s="20" t="s">
        <v>4</v>
      </c>
      <c r="C10" s="16" t="s">
        <v>24</v>
      </c>
      <c r="D10" s="29"/>
      <c r="E10" s="16">
        <v>10</v>
      </c>
      <c r="F10" s="18"/>
      <c r="G10" s="16">
        <v>25</v>
      </c>
      <c r="H10" s="7"/>
      <c r="I10" s="33"/>
      <c r="J10" s="33"/>
      <c r="K10" s="33"/>
      <c r="L10" s="33"/>
      <c r="M10" s="33"/>
      <c r="N10" s="7"/>
      <c r="O10" s="16">
        <f>IF(SUM(I10:M10)&gt;25,25,SUM(I10:M10))</f>
        <v>0</v>
      </c>
    </row>
    <row r="11" spans="1:15" s="8" customFormat="1" ht="15" customHeight="1">
      <c r="A11" s="19" t="s">
        <v>10</v>
      </c>
      <c r="B11" s="20" t="s">
        <v>5</v>
      </c>
      <c r="C11" s="16" t="s">
        <v>26</v>
      </c>
      <c r="D11" s="29"/>
      <c r="E11" s="16" t="s">
        <v>26</v>
      </c>
      <c r="F11" s="18"/>
      <c r="G11" s="16" t="s">
        <v>26</v>
      </c>
      <c r="H11" s="7"/>
      <c r="I11" s="16" t="s">
        <v>26</v>
      </c>
      <c r="J11" s="16" t="s">
        <v>26</v>
      </c>
      <c r="K11" s="16" t="s">
        <v>26</v>
      </c>
      <c r="L11" s="16" t="s">
        <v>26</v>
      </c>
      <c r="M11" s="16" t="s">
        <v>26</v>
      </c>
      <c r="N11" s="13"/>
      <c r="O11" s="16" t="s">
        <v>26</v>
      </c>
    </row>
    <row r="12" spans="1:15" s="8" customFormat="1" ht="15" customHeight="1" thickBot="1">
      <c r="A12" s="23" t="s">
        <v>11</v>
      </c>
      <c r="B12" s="20" t="s">
        <v>6</v>
      </c>
      <c r="C12" s="16" t="s">
        <v>27</v>
      </c>
      <c r="D12" s="29"/>
      <c r="E12" s="16">
        <v>15</v>
      </c>
      <c r="F12" s="18"/>
      <c r="G12" s="16">
        <v>60</v>
      </c>
      <c r="H12" s="7"/>
      <c r="I12" s="34"/>
      <c r="J12" s="33"/>
      <c r="K12" s="33"/>
      <c r="L12" s="33"/>
      <c r="M12" s="33"/>
      <c r="N12" s="7"/>
      <c r="O12" s="16">
        <f>IF(SUM(I12:M12)&gt;60,60,SUM(I12:M12))</f>
        <v>0</v>
      </c>
    </row>
    <row r="13" spans="1:15" s="8" customFormat="1" ht="25.5" customHeight="1" thickBot="1">
      <c r="A13" s="55" t="s">
        <v>43</v>
      </c>
      <c r="B13" s="56"/>
      <c r="C13" s="56"/>
      <c r="D13" s="45"/>
      <c r="E13" s="29"/>
      <c r="F13" s="18"/>
      <c r="G13" s="29"/>
      <c r="H13" s="9"/>
      <c r="I13" s="57"/>
      <c r="J13" s="57"/>
      <c r="K13" s="57"/>
      <c r="L13" s="57"/>
      <c r="M13" s="57"/>
      <c r="N13" s="9"/>
      <c r="O13" s="27">
        <f>SUM(O8:O12)</f>
        <v>0</v>
      </c>
    </row>
    <row r="14" spans="1:15" s="8" customFormat="1" ht="25.5" customHeight="1">
      <c r="A14" s="31"/>
      <c r="B14" s="31"/>
      <c r="C14" s="31"/>
      <c r="D14" s="45"/>
      <c r="E14" s="29"/>
      <c r="F14" s="18"/>
      <c r="G14" s="29"/>
      <c r="H14" s="9"/>
      <c r="I14" s="30"/>
      <c r="J14" s="30"/>
      <c r="K14" s="30"/>
      <c r="L14" s="30"/>
      <c r="M14" s="30"/>
      <c r="N14" s="9"/>
    </row>
    <row r="15" spans="1:15" s="8" customFormat="1" ht="15" customHeight="1">
      <c r="A15" s="31"/>
      <c r="B15" s="31"/>
      <c r="C15" s="31"/>
      <c r="D15" s="45"/>
      <c r="E15" s="29"/>
      <c r="F15" s="18"/>
      <c r="G15" s="29"/>
      <c r="H15" s="9"/>
      <c r="I15" s="14">
        <v>1</v>
      </c>
      <c r="J15" s="14">
        <v>2</v>
      </c>
      <c r="K15" s="14">
        <v>3</v>
      </c>
      <c r="L15" s="14">
        <v>4</v>
      </c>
      <c r="M15" s="14">
        <v>5</v>
      </c>
      <c r="N15" s="9"/>
      <c r="O15" s="25" t="s">
        <v>42</v>
      </c>
    </row>
    <row r="16" spans="1:15" s="8" customFormat="1" ht="42.5" customHeight="1">
      <c r="A16" s="35" t="s">
        <v>12</v>
      </c>
      <c r="B16" s="36"/>
      <c r="C16" s="24" t="s">
        <v>32</v>
      </c>
      <c r="D16" s="46"/>
      <c r="E16" s="24" t="s">
        <v>30</v>
      </c>
      <c r="F16" s="18"/>
      <c r="G16" s="24" t="s">
        <v>23</v>
      </c>
      <c r="H16" s="9"/>
      <c r="I16" s="60" t="s">
        <v>41</v>
      </c>
      <c r="J16" s="61"/>
      <c r="K16" s="61"/>
      <c r="L16" s="61"/>
      <c r="M16" s="62"/>
      <c r="N16" s="9"/>
      <c r="O16" s="17"/>
    </row>
    <row r="17" spans="1:16" s="8" customFormat="1" ht="15" customHeight="1">
      <c r="A17" s="22" t="s">
        <v>0</v>
      </c>
      <c r="B17" s="20" t="s">
        <v>13</v>
      </c>
      <c r="C17" s="16" t="s">
        <v>25</v>
      </c>
      <c r="D17" s="29"/>
      <c r="E17" s="16">
        <v>2</v>
      </c>
      <c r="F17" s="18"/>
      <c r="G17" s="16">
        <v>10</v>
      </c>
      <c r="H17" s="9"/>
      <c r="I17" s="33"/>
      <c r="J17" s="33"/>
      <c r="K17" s="33"/>
      <c r="L17" s="33"/>
      <c r="M17" s="33"/>
      <c r="N17" s="9"/>
      <c r="O17" s="16">
        <f>IF(SUM(I17:M17)&gt;10,10,SUM(I17:M17))</f>
        <v>0</v>
      </c>
    </row>
    <row r="18" spans="1:16" s="8" customFormat="1" ht="15" customHeight="1">
      <c r="A18" s="22" t="s">
        <v>14</v>
      </c>
      <c r="B18" s="20" t="s">
        <v>15</v>
      </c>
      <c r="C18" s="16" t="s">
        <v>28</v>
      </c>
      <c r="D18" s="29"/>
      <c r="E18" s="16">
        <v>3</v>
      </c>
      <c r="F18" s="18"/>
      <c r="G18" s="16">
        <v>15</v>
      </c>
      <c r="H18" s="9"/>
      <c r="I18" s="33"/>
      <c r="J18" s="33"/>
      <c r="K18" s="33"/>
      <c r="L18" s="33"/>
      <c r="M18" s="33"/>
      <c r="N18" s="9"/>
      <c r="O18" s="16">
        <f>IF(SUM(I18:M18)&gt;15,15,SUM(I18:M18))</f>
        <v>0</v>
      </c>
    </row>
    <row r="19" spans="1:16" s="8" customFormat="1" ht="15" customHeight="1">
      <c r="A19" s="22" t="s">
        <v>16</v>
      </c>
      <c r="B19" s="20" t="s">
        <v>20</v>
      </c>
      <c r="C19" s="16" t="s">
        <v>29</v>
      </c>
      <c r="D19" s="29"/>
      <c r="E19" s="16">
        <v>2</v>
      </c>
      <c r="F19" s="18"/>
      <c r="G19" s="16">
        <v>5</v>
      </c>
      <c r="H19" s="9"/>
      <c r="I19" s="33"/>
      <c r="J19" s="33"/>
      <c r="K19" s="33"/>
      <c r="L19" s="33"/>
      <c r="M19" s="33"/>
      <c r="N19" s="9"/>
      <c r="O19" s="16">
        <f>IF(SUM(I19:M19)&gt;5,5,SUM(I19:M19))</f>
        <v>0</v>
      </c>
    </row>
    <row r="20" spans="1:16" s="8" customFormat="1" ht="15" customHeight="1">
      <c r="A20" s="22" t="s">
        <v>17</v>
      </c>
      <c r="B20" s="20" t="s">
        <v>21</v>
      </c>
      <c r="C20" s="16" t="s">
        <v>26</v>
      </c>
      <c r="D20" s="29"/>
      <c r="E20" s="16" t="s">
        <v>26</v>
      </c>
      <c r="F20" s="18"/>
      <c r="G20" s="16" t="s">
        <v>26</v>
      </c>
      <c r="H20" s="9"/>
      <c r="I20" s="33"/>
      <c r="J20" s="33"/>
      <c r="K20" s="33"/>
      <c r="L20" s="33"/>
      <c r="M20" s="33"/>
      <c r="N20" s="9"/>
      <c r="O20" s="16" t="s">
        <v>26</v>
      </c>
    </row>
    <row r="21" spans="1:16" s="8" customFormat="1" ht="15" customHeight="1">
      <c r="A21" s="22" t="s">
        <v>18</v>
      </c>
      <c r="B21" s="20" t="s">
        <v>22</v>
      </c>
      <c r="C21" s="16" t="s">
        <v>26</v>
      </c>
      <c r="D21" s="29"/>
      <c r="E21" s="16" t="s">
        <v>26</v>
      </c>
      <c r="F21" s="18"/>
      <c r="G21" s="16" t="s">
        <v>26</v>
      </c>
      <c r="H21" s="9"/>
      <c r="I21" s="33"/>
      <c r="J21" s="33"/>
      <c r="K21" s="33"/>
      <c r="L21" s="33"/>
      <c r="M21" s="33"/>
      <c r="N21" s="9"/>
      <c r="O21" s="16" t="s">
        <v>26</v>
      </c>
    </row>
    <row r="22" spans="1:16" s="8" customFormat="1" ht="15" customHeight="1" thickBot="1">
      <c r="A22" s="22" t="s">
        <v>19</v>
      </c>
      <c r="B22" s="20" t="s">
        <v>40</v>
      </c>
      <c r="C22" s="16" t="s">
        <v>26</v>
      </c>
      <c r="D22" s="29"/>
      <c r="E22" s="16" t="s">
        <v>26</v>
      </c>
      <c r="F22" s="18"/>
      <c r="G22" s="16" t="s">
        <v>26</v>
      </c>
      <c r="H22" s="9"/>
      <c r="I22" s="33"/>
      <c r="J22" s="33"/>
      <c r="K22" s="33"/>
      <c r="L22" s="33"/>
      <c r="M22" s="33"/>
      <c r="N22" s="9"/>
      <c r="O22" s="16" t="s">
        <v>26</v>
      </c>
    </row>
    <row r="23" spans="1:16" ht="25.5" customHeight="1" thickBot="1">
      <c r="A23" s="63" t="s">
        <v>43</v>
      </c>
      <c r="B23" s="64"/>
      <c r="O23" s="27">
        <f>SUM(O17:O22)</f>
        <v>0</v>
      </c>
    </row>
    <row r="24" spans="1:16" ht="25.5" customHeight="1" thickBot="1">
      <c r="I24" s="6"/>
      <c r="J24" s="6"/>
      <c r="K24" s="6"/>
      <c r="L24" s="6"/>
      <c r="M24" s="6"/>
      <c r="O24" s="32"/>
    </row>
    <row r="25" spans="1:16" ht="42.5" customHeight="1" thickBot="1">
      <c r="A25" s="58" t="s">
        <v>31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38"/>
      <c r="O25" s="28">
        <f>O13+O23</f>
        <v>0</v>
      </c>
    </row>
    <row r="26" spans="1:16" ht="10" customHeight="1">
      <c r="M26" s="6"/>
    </row>
    <row r="27" spans="1:16" ht="23" customHeight="1">
      <c r="I27" s="51" t="s">
        <v>45</v>
      </c>
      <c r="J27" s="51"/>
      <c r="K27" s="51"/>
      <c r="L27" s="51"/>
      <c r="M27" s="51"/>
      <c r="N27" s="51"/>
      <c r="O27" s="51"/>
    </row>
    <row r="28" spans="1:16" ht="15" customHeight="1">
      <c r="J28" s="12"/>
      <c r="K28" s="12"/>
      <c r="L28" s="26"/>
      <c r="M28" s="26"/>
      <c r="N28" s="26"/>
      <c r="O28" s="26"/>
    </row>
    <row r="29" spans="1:16" ht="87.75" customHeight="1"/>
    <row r="32" spans="1:16">
      <c r="A32" s="10"/>
      <c r="B32" s="43"/>
      <c r="C32" s="11"/>
      <c r="D32" s="11"/>
      <c r="E32" s="11"/>
      <c r="F32" s="11"/>
      <c r="G32" s="11"/>
      <c r="H32" s="11"/>
      <c r="I32" s="12"/>
      <c r="J32" s="12"/>
      <c r="K32" s="12"/>
      <c r="L32" s="12"/>
      <c r="M32" s="12"/>
      <c r="N32" s="11"/>
      <c r="O32" s="12"/>
      <c r="P32" s="11"/>
    </row>
    <row r="33" spans="1:16" ht="20">
      <c r="A33" s="10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</row>
    <row r="34" spans="1:16">
      <c r="A34" s="10"/>
      <c r="B34" s="43"/>
      <c r="C34" s="11"/>
      <c r="D34" s="11"/>
      <c r="E34" s="11"/>
      <c r="F34" s="11"/>
      <c r="G34" s="11"/>
      <c r="H34" s="11"/>
      <c r="I34" s="12"/>
      <c r="J34" s="12"/>
      <c r="K34" s="12"/>
      <c r="L34" s="12"/>
      <c r="M34" s="12"/>
      <c r="N34" s="11"/>
      <c r="O34" s="12"/>
      <c r="P34" s="11"/>
    </row>
  </sheetData>
  <mergeCells count="11">
    <mergeCell ref="I27:O27"/>
    <mergeCell ref="B33:P33"/>
    <mergeCell ref="A2:O2"/>
    <mergeCell ref="A6:C6"/>
    <mergeCell ref="A13:C13"/>
    <mergeCell ref="I13:M13"/>
    <mergeCell ref="A25:M25"/>
    <mergeCell ref="I7:M7"/>
    <mergeCell ref="I16:M16"/>
    <mergeCell ref="A23:B23"/>
    <mergeCell ref="A4:O4"/>
  </mergeCells>
  <conditionalFormatting sqref="O13">
    <cfRule type="cellIs" dxfId="22" priority="7" operator="lessThan">
      <formula>75</formula>
    </cfRule>
    <cfRule type="cellIs" dxfId="21" priority="8" operator="greaterThanOrEqual">
      <formula>75</formula>
    </cfRule>
  </conditionalFormatting>
  <conditionalFormatting sqref="O25">
    <cfRule type="cellIs" dxfId="20" priority="6" operator="lessThan">
      <formula>100</formula>
    </cfRule>
    <cfRule type="cellIs" dxfId="19" priority="9" operator="greaterThanOrEqual">
      <formula>100</formula>
    </cfRule>
  </conditionalFormatting>
  <conditionalFormatting sqref="O23">
    <cfRule type="cellIs" dxfId="18" priority="2" operator="greaterThanOrEqual">
      <formula>0</formula>
    </cfRule>
  </conditionalFormatting>
  <pageMargins left="0.70866141732283472" right="0.6692913385826772" top="0.51181102362204722" bottom="0.74803149606299213" header="0.31496062992125984" footer="0.31496062992125984"/>
  <pageSetup paperSize="9" scale="66" orientation="landscape" r:id="rId1"/>
  <headerFooter>
    <oddHeader xml:space="preserve">&amp;LTRANSPORTOWY DOZÓR TECHNICZNY
</oddHeader>
    <oddFooter>&amp;LFco-12_20240920-1&amp;RStrona 1 z 1</oddFooter>
  </headerFooter>
  <ignoredErrors>
    <ignoredError sqref="A8:A12 A17:A22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45261-A217-4264-8042-E78CE5763290}">
  <sheetPr>
    <pageSetUpPr fitToPage="1"/>
  </sheetPr>
  <dimension ref="A2:O27"/>
  <sheetViews>
    <sheetView tabSelected="1" view="pageLayout" zoomScale="120" zoomScaleNormal="50" zoomScalePageLayoutView="120" workbookViewId="0">
      <selection activeCell="O7" sqref="O7"/>
    </sheetView>
  </sheetViews>
  <sheetFormatPr defaultRowHeight="14"/>
  <cols>
    <col min="1" max="1" width="4.83203125" customWidth="1"/>
    <col min="2" max="2" width="70.1640625" customWidth="1"/>
    <col min="3" max="3" width="12.58203125" customWidth="1"/>
    <col min="4" max="4" width="1.83203125" customWidth="1"/>
    <col min="5" max="5" width="17.1640625" customWidth="1"/>
    <col min="6" max="6" width="1.6640625" customWidth="1"/>
    <col min="7" max="7" width="17.4140625" customWidth="1"/>
    <col min="8" max="8" width="1.33203125" customWidth="1"/>
    <col min="9" max="13" width="6.58203125" customWidth="1"/>
    <col min="14" max="14" width="1.83203125" customWidth="1"/>
    <col min="15" max="15" width="11.58203125" customWidth="1"/>
  </cols>
  <sheetData>
    <row r="2" spans="1:15" s="1" customFormat="1" ht="47.5" customHeight="1">
      <c r="A2" s="53" t="s">
        <v>47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s="1" customFormat="1" ht="10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 s="1" customFormat="1" ht="23" customHeight="1">
      <c r="A4" s="65" t="s">
        <v>44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7"/>
    </row>
    <row r="5" spans="1:15" s="8" customFormat="1" ht="10" customHeight="1">
      <c r="A5" s="48"/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s="1" customFormat="1" ht="15" customHeight="1">
      <c r="A6" s="54" t="s">
        <v>1</v>
      </c>
      <c r="B6" s="54"/>
      <c r="C6" s="54"/>
      <c r="D6" s="47"/>
      <c r="E6" s="15"/>
      <c r="F6" s="15"/>
      <c r="G6" s="15"/>
      <c r="I6" s="14">
        <v>1</v>
      </c>
      <c r="J6" s="14">
        <v>2</v>
      </c>
      <c r="K6" s="14">
        <v>3</v>
      </c>
      <c r="L6" s="14">
        <v>4</v>
      </c>
      <c r="M6" s="14">
        <v>5</v>
      </c>
      <c r="O6" s="25" t="s">
        <v>42</v>
      </c>
    </row>
    <row r="7" spans="1:15" s="1" customFormat="1" ht="42.5" customHeight="1">
      <c r="A7" s="35" t="s">
        <v>37</v>
      </c>
      <c r="B7" s="36"/>
      <c r="C7" s="24" t="s">
        <v>32</v>
      </c>
      <c r="D7" s="47"/>
      <c r="E7" s="24" t="s">
        <v>30</v>
      </c>
      <c r="F7" s="15"/>
      <c r="G7" s="24" t="s">
        <v>23</v>
      </c>
      <c r="I7" s="60" t="s">
        <v>41</v>
      </c>
      <c r="J7" s="61"/>
      <c r="K7" s="61"/>
      <c r="L7" s="61"/>
      <c r="M7" s="62"/>
      <c r="O7" s="41" t="b">
        <f>IF(O13&gt;=50,TRUE)</f>
        <v>0</v>
      </c>
    </row>
    <row r="8" spans="1:15" s="1" customFormat="1" ht="15" customHeight="1">
      <c r="A8" s="23" t="s">
        <v>7</v>
      </c>
      <c r="B8" s="21" t="s">
        <v>2</v>
      </c>
      <c r="C8" s="16" t="s">
        <v>24</v>
      </c>
      <c r="D8" s="47"/>
      <c r="E8" s="16">
        <v>25</v>
      </c>
      <c r="F8" s="15"/>
      <c r="G8" s="16">
        <v>95</v>
      </c>
      <c r="I8" s="33"/>
      <c r="J8" s="33"/>
      <c r="K8" s="33"/>
      <c r="L8" s="33"/>
      <c r="M8" s="33"/>
      <c r="O8" s="16">
        <f>IF(SUM(I8:M8)&gt;95,95,SUM(I8:M8))</f>
        <v>0</v>
      </c>
    </row>
    <row r="9" spans="1:15" s="8" customFormat="1" ht="15" customHeight="1">
      <c r="A9" s="23" t="s">
        <v>8</v>
      </c>
      <c r="B9" s="20" t="s">
        <v>3</v>
      </c>
      <c r="C9" s="16" t="s">
        <v>25</v>
      </c>
      <c r="D9" s="29"/>
      <c r="E9" s="16">
        <v>5</v>
      </c>
      <c r="F9" s="18"/>
      <c r="G9" s="16">
        <v>15</v>
      </c>
      <c r="H9" s="7"/>
      <c r="I9" s="33"/>
      <c r="J9" s="33"/>
      <c r="K9" s="33"/>
      <c r="L9" s="33"/>
      <c r="M9" s="33"/>
      <c r="N9" s="7"/>
      <c r="O9" s="16">
        <f>IF(SUM(I9:M9)&gt;15,15,SUM(I9:M9))</f>
        <v>0</v>
      </c>
    </row>
    <row r="10" spans="1:15" s="8" customFormat="1" ht="15" customHeight="1">
      <c r="A10" s="23" t="s">
        <v>9</v>
      </c>
      <c r="B10" s="20" t="s">
        <v>4</v>
      </c>
      <c r="C10" s="16" t="s">
        <v>24</v>
      </c>
      <c r="D10" s="29"/>
      <c r="E10" s="16">
        <v>10</v>
      </c>
      <c r="F10" s="18"/>
      <c r="G10" s="16">
        <v>25</v>
      </c>
      <c r="H10" s="7"/>
      <c r="I10" s="33"/>
      <c r="J10" s="33"/>
      <c r="K10" s="33"/>
      <c r="L10" s="33"/>
      <c r="M10" s="33"/>
      <c r="N10" s="7"/>
      <c r="O10" s="16">
        <f>IF(SUM(I10:M10)&gt;25,25,SUM(I10:M10))</f>
        <v>0</v>
      </c>
    </row>
    <row r="11" spans="1:15" s="8" customFormat="1" ht="15" customHeight="1">
      <c r="A11" s="23" t="s">
        <v>10</v>
      </c>
      <c r="B11" s="20" t="s">
        <v>5</v>
      </c>
      <c r="C11" s="16" t="s">
        <v>25</v>
      </c>
      <c r="D11" s="29"/>
      <c r="E11" s="16">
        <v>15</v>
      </c>
      <c r="F11" s="18"/>
      <c r="G11" s="16">
        <v>75</v>
      </c>
      <c r="H11" s="7"/>
      <c r="I11" s="34"/>
      <c r="J11" s="33"/>
      <c r="K11" s="33"/>
      <c r="L11" s="33"/>
      <c r="M11" s="33"/>
      <c r="N11" s="13"/>
      <c r="O11" s="16">
        <f>IF(SUM(I11:M11)&gt;75,75,SUM(I11:M11))</f>
        <v>0</v>
      </c>
    </row>
    <row r="12" spans="1:15" s="8" customFormat="1" ht="15" customHeight="1" thickBot="1">
      <c r="A12" s="23" t="s">
        <v>11</v>
      </c>
      <c r="B12" s="20" t="s">
        <v>6</v>
      </c>
      <c r="C12" s="16" t="s">
        <v>27</v>
      </c>
      <c r="D12" s="29"/>
      <c r="E12" s="16">
        <v>15</v>
      </c>
      <c r="F12" s="18"/>
      <c r="G12" s="16">
        <v>60</v>
      </c>
      <c r="H12" s="7"/>
      <c r="I12" s="34"/>
      <c r="J12" s="33"/>
      <c r="K12" s="33"/>
      <c r="L12" s="33"/>
      <c r="M12" s="33"/>
      <c r="N12" s="7"/>
      <c r="O12" s="16">
        <f>IF(SUM(I12:M12)&gt;60,60,SUM(I12:M12))</f>
        <v>0</v>
      </c>
    </row>
    <row r="13" spans="1:15" s="8" customFormat="1" ht="25.5" customHeight="1" thickBot="1">
      <c r="A13" s="55" t="s">
        <v>43</v>
      </c>
      <c r="B13" s="56"/>
      <c r="C13" s="56"/>
      <c r="D13" s="45"/>
      <c r="E13" s="29"/>
      <c r="F13" s="18"/>
      <c r="G13" s="29"/>
      <c r="H13" s="9"/>
      <c r="I13" s="57"/>
      <c r="J13" s="57"/>
      <c r="K13" s="57"/>
      <c r="L13" s="57"/>
      <c r="M13" s="57"/>
      <c r="N13" s="9"/>
      <c r="O13" s="27">
        <f>SUM(O8:O12)</f>
        <v>0</v>
      </c>
    </row>
    <row r="14" spans="1:15" s="8" customFormat="1" ht="25.5" customHeight="1">
      <c r="A14" s="31"/>
      <c r="B14" s="31"/>
      <c r="C14" s="31"/>
      <c r="D14" s="45"/>
      <c r="E14" s="29"/>
      <c r="F14" s="18"/>
      <c r="G14" s="29"/>
      <c r="H14" s="9"/>
      <c r="I14" s="30"/>
      <c r="J14" s="30"/>
      <c r="K14" s="30"/>
      <c r="L14" s="30"/>
      <c r="M14" s="30"/>
      <c r="N14" s="9"/>
    </row>
    <row r="15" spans="1:15" s="8" customFormat="1" ht="15" customHeight="1">
      <c r="A15" s="31"/>
      <c r="B15" s="31"/>
      <c r="C15" s="31"/>
      <c r="D15" s="45"/>
      <c r="E15" s="29"/>
      <c r="F15" s="18"/>
      <c r="G15" s="29"/>
      <c r="H15" s="9"/>
      <c r="I15" s="14">
        <v>1</v>
      </c>
      <c r="J15" s="14">
        <v>2</v>
      </c>
      <c r="K15" s="14">
        <v>3</v>
      </c>
      <c r="L15" s="14">
        <v>4</v>
      </c>
      <c r="M15" s="14">
        <v>5</v>
      </c>
      <c r="N15" s="9"/>
      <c r="O15" s="25" t="s">
        <v>42</v>
      </c>
    </row>
    <row r="16" spans="1:15" s="8" customFormat="1" ht="42.5" customHeight="1">
      <c r="A16" s="35" t="s">
        <v>12</v>
      </c>
      <c r="B16" s="36"/>
      <c r="C16" s="24" t="s">
        <v>32</v>
      </c>
      <c r="D16" s="46"/>
      <c r="E16" s="24" t="s">
        <v>30</v>
      </c>
      <c r="F16" s="18"/>
      <c r="G16" s="24" t="s">
        <v>23</v>
      </c>
      <c r="H16" s="9"/>
      <c r="I16" s="60" t="s">
        <v>41</v>
      </c>
      <c r="J16" s="61"/>
      <c r="K16" s="61"/>
      <c r="L16" s="61"/>
      <c r="M16" s="62"/>
      <c r="N16" s="9"/>
      <c r="O16" s="17"/>
    </row>
    <row r="17" spans="1:15" s="8" customFormat="1" ht="15" customHeight="1">
      <c r="A17" s="23" t="s">
        <v>0</v>
      </c>
      <c r="B17" s="20" t="s">
        <v>13</v>
      </c>
      <c r="C17" s="16" t="s">
        <v>25</v>
      </c>
      <c r="D17" s="29"/>
      <c r="E17" s="16">
        <v>2</v>
      </c>
      <c r="F17" s="18"/>
      <c r="G17" s="16">
        <v>10</v>
      </c>
      <c r="H17" s="9"/>
      <c r="I17" s="33"/>
      <c r="J17" s="33"/>
      <c r="K17" s="33"/>
      <c r="L17" s="33"/>
      <c r="M17" s="33"/>
      <c r="N17" s="9"/>
      <c r="O17" s="16">
        <f>IF(SUM(I17:M17)&gt;10,10,SUM(I17:M17))</f>
        <v>0</v>
      </c>
    </row>
    <row r="18" spans="1:15" s="8" customFormat="1" ht="15" customHeight="1">
      <c r="A18" s="23" t="s">
        <v>14</v>
      </c>
      <c r="B18" s="20" t="s">
        <v>15</v>
      </c>
      <c r="C18" s="16" t="s">
        <v>28</v>
      </c>
      <c r="D18" s="29"/>
      <c r="E18" s="16">
        <v>3</v>
      </c>
      <c r="F18" s="18"/>
      <c r="G18" s="16">
        <v>15</v>
      </c>
      <c r="H18" s="9"/>
      <c r="I18" s="33"/>
      <c r="J18" s="33"/>
      <c r="K18" s="33"/>
      <c r="L18" s="33"/>
      <c r="M18" s="33"/>
      <c r="N18" s="9"/>
      <c r="O18" s="16">
        <f>IF(SUM(I18:M18)&gt;15,15,SUM(I18:M18))</f>
        <v>0</v>
      </c>
    </row>
    <row r="19" spans="1:15" s="8" customFormat="1" ht="15" customHeight="1">
      <c r="A19" s="23" t="s">
        <v>16</v>
      </c>
      <c r="B19" s="20" t="s">
        <v>20</v>
      </c>
      <c r="C19" s="16" t="s">
        <v>29</v>
      </c>
      <c r="D19" s="29"/>
      <c r="E19" s="16">
        <v>2</v>
      </c>
      <c r="F19" s="18"/>
      <c r="G19" s="16">
        <v>5</v>
      </c>
      <c r="H19" s="9"/>
      <c r="I19" s="33"/>
      <c r="J19" s="33"/>
      <c r="K19" s="33"/>
      <c r="L19" s="33"/>
      <c r="M19" s="33"/>
      <c r="N19" s="9"/>
      <c r="O19" s="16">
        <f>IF(SUM(I19:M19)&gt;5,5,SUM(I19:M19))</f>
        <v>0</v>
      </c>
    </row>
    <row r="20" spans="1:15" s="8" customFormat="1" ht="15" customHeight="1">
      <c r="A20" s="23" t="s">
        <v>17</v>
      </c>
      <c r="B20" s="20" t="s">
        <v>21</v>
      </c>
      <c r="C20" s="16" t="s">
        <v>33</v>
      </c>
      <c r="D20" s="29"/>
      <c r="E20" s="16">
        <v>10</v>
      </c>
      <c r="F20" s="18"/>
      <c r="G20" s="16">
        <v>30</v>
      </c>
      <c r="H20" s="9"/>
      <c r="I20" s="33"/>
      <c r="J20" s="33"/>
      <c r="K20" s="33"/>
      <c r="L20" s="33"/>
      <c r="M20" s="33"/>
      <c r="N20" s="9"/>
      <c r="O20" s="16">
        <f>IF(SUM(I20:M20)&gt;30,30,SUM(I20:M20))</f>
        <v>0</v>
      </c>
    </row>
    <row r="21" spans="1:15" s="8" customFormat="1" ht="15" customHeight="1">
      <c r="A21" s="23" t="s">
        <v>18</v>
      </c>
      <c r="B21" s="20" t="s">
        <v>22</v>
      </c>
      <c r="C21" s="16" t="s">
        <v>34</v>
      </c>
      <c r="D21" s="29"/>
      <c r="E21" s="16">
        <v>3</v>
      </c>
      <c r="F21" s="18"/>
      <c r="G21" s="16">
        <v>15</v>
      </c>
      <c r="H21" s="9"/>
      <c r="I21" s="33"/>
      <c r="J21" s="33"/>
      <c r="K21" s="33"/>
      <c r="L21" s="33"/>
      <c r="M21" s="33"/>
      <c r="N21" s="9"/>
      <c r="O21" s="16">
        <f>IF(SUM(I21:M21)&gt;15,15,SUM(I21:M21))</f>
        <v>0</v>
      </c>
    </row>
    <row r="22" spans="1:15" s="8" customFormat="1" ht="15" customHeight="1" thickBot="1">
      <c r="A22" s="23" t="s">
        <v>19</v>
      </c>
      <c r="B22" s="20" t="s">
        <v>40</v>
      </c>
      <c r="C22" s="16" t="s">
        <v>35</v>
      </c>
      <c r="D22" s="29"/>
      <c r="E22" s="16">
        <v>10</v>
      </c>
      <c r="F22" s="18"/>
      <c r="G22" s="16">
        <v>30</v>
      </c>
      <c r="H22" s="9"/>
      <c r="I22" s="33"/>
      <c r="J22" s="33"/>
      <c r="K22" s="33"/>
      <c r="L22" s="33"/>
      <c r="M22" s="33"/>
      <c r="N22" s="9"/>
      <c r="O22" s="16">
        <f>IF(SUM(I22:M22)&gt;30,30,SUM(I22:M22))</f>
        <v>0</v>
      </c>
    </row>
    <row r="23" spans="1:15" s="1" customFormat="1" ht="25.5" customHeight="1" thickBot="1">
      <c r="A23" s="63" t="s">
        <v>43</v>
      </c>
      <c r="B23" s="64"/>
      <c r="I23" s="6"/>
      <c r="J23" s="6"/>
      <c r="K23" s="6"/>
      <c r="L23" s="6"/>
      <c r="M23" s="6"/>
      <c r="O23" s="27">
        <f>SUM(O17:O22)</f>
        <v>0</v>
      </c>
    </row>
    <row r="24" spans="1:15" s="1" customFormat="1" ht="25.5" customHeight="1" thickBot="1">
      <c r="A24" s="2"/>
      <c r="B24" s="5"/>
      <c r="I24" s="6"/>
      <c r="J24" s="6"/>
      <c r="K24" s="6"/>
      <c r="L24" s="6"/>
      <c r="M24" s="6"/>
      <c r="O24" s="32"/>
    </row>
    <row r="25" spans="1:15" s="1" customFormat="1" ht="42.5" customHeight="1" thickBot="1">
      <c r="A25" s="58" t="s">
        <v>31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68"/>
      <c r="O25" s="28">
        <f>O13+O23</f>
        <v>0</v>
      </c>
    </row>
    <row r="26" spans="1:15" ht="10" customHeight="1">
      <c r="A26" s="2"/>
      <c r="B26" s="5"/>
      <c r="C26" s="1"/>
      <c r="D26" s="1"/>
      <c r="E26" s="1"/>
      <c r="F26" s="1"/>
      <c r="G26" s="1"/>
      <c r="H26" s="1"/>
      <c r="I26" s="6"/>
      <c r="J26" s="6"/>
      <c r="K26" s="6"/>
      <c r="L26" s="6"/>
      <c r="M26" s="6"/>
      <c r="N26" s="1"/>
      <c r="O26" s="6"/>
    </row>
    <row r="27" spans="1:15" ht="23" customHeight="1">
      <c r="A27" s="2"/>
      <c r="B27" s="5"/>
      <c r="C27" s="1"/>
      <c r="D27" s="1"/>
      <c r="E27" s="1"/>
      <c r="F27" s="1"/>
      <c r="G27" s="1"/>
      <c r="H27" s="1"/>
      <c r="I27" s="51" t="s">
        <v>45</v>
      </c>
      <c r="J27" s="51"/>
      <c r="K27" s="51"/>
      <c r="L27" s="51"/>
      <c r="M27" s="51"/>
      <c r="N27" s="51"/>
      <c r="O27" s="51"/>
    </row>
  </sheetData>
  <mergeCells count="10">
    <mergeCell ref="A2:O2"/>
    <mergeCell ref="A4:O4"/>
    <mergeCell ref="A6:C6"/>
    <mergeCell ref="I27:O27"/>
    <mergeCell ref="I7:M7"/>
    <mergeCell ref="A25:N25"/>
    <mergeCell ref="A23:B23"/>
    <mergeCell ref="I16:M16"/>
    <mergeCell ref="A13:C13"/>
    <mergeCell ref="I13:M13"/>
  </mergeCells>
  <conditionalFormatting sqref="O25">
    <cfRule type="cellIs" dxfId="17" priority="4" operator="lessThan">
      <formula>100</formula>
    </cfRule>
    <cfRule type="cellIs" dxfId="16" priority="6" operator="greaterThanOrEqual">
      <formula>100</formula>
    </cfRule>
  </conditionalFormatting>
  <conditionalFormatting sqref="O13">
    <cfRule type="cellIs" dxfId="15" priority="5" operator="lessThan">
      <formula>50</formula>
    </cfRule>
    <cfRule type="cellIs" dxfId="14" priority="7" operator="greaterThanOrEqual">
      <formula>50</formula>
    </cfRule>
  </conditionalFormatting>
  <conditionalFormatting sqref="O23">
    <cfRule type="cellIs" dxfId="13" priority="1" operator="greaterThanOrEqual">
      <formula>0</formula>
    </cfRule>
  </conditionalFormatting>
  <pageMargins left="0.70866141732283472" right="0.6692913385826772" top="0.51181102362204722" bottom="0.74803149606299213" header="0.31496062992125984" footer="0.31496062992125984"/>
  <pageSetup paperSize="9" scale="69" orientation="landscape" r:id="rId1"/>
  <headerFooter>
    <oddHeader xml:space="preserve">&amp;LTRANSPORTOWY DOZÓR TECHNICZNY
</oddHeader>
    <oddFooter>&amp;LFco-12_20240920-1&amp;RStrona 1 z 1</oddFooter>
  </headerFooter>
  <ignoredErrors>
    <ignoredError sqref="O21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ECAB1-4126-46C9-9A86-EE5CED99DA67}">
  <sheetPr>
    <pageSetUpPr fitToPage="1"/>
  </sheetPr>
  <dimension ref="A2:O27"/>
  <sheetViews>
    <sheetView view="pageLayout" zoomScale="90" zoomScaleNormal="68" zoomScalePageLayoutView="90" workbookViewId="0">
      <selection activeCell="O7" sqref="O7"/>
    </sheetView>
  </sheetViews>
  <sheetFormatPr defaultRowHeight="14"/>
  <cols>
    <col min="1" max="1" width="4.83203125" customWidth="1"/>
    <col min="2" max="2" width="70" customWidth="1"/>
    <col min="3" max="3" width="13.08203125" customWidth="1"/>
    <col min="4" max="4" width="1.83203125" customWidth="1"/>
    <col min="5" max="5" width="17.1640625" customWidth="1"/>
    <col min="6" max="6" width="1.6640625" customWidth="1"/>
    <col min="7" max="7" width="17.4140625" customWidth="1"/>
    <col min="8" max="8" width="1.33203125" customWidth="1"/>
    <col min="9" max="13" width="6.58203125" customWidth="1"/>
    <col min="14" max="14" width="1.83203125" customWidth="1"/>
    <col min="15" max="15" width="12.08203125" customWidth="1"/>
  </cols>
  <sheetData>
    <row r="2" spans="1:15" s="1" customFormat="1" ht="47.5" customHeight="1">
      <c r="A2" s="53" t="s">
        <v>48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s="1" customFormat="1" ht="10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 s="1" customFormat="1" ht="23" customHeight="1">
      <c r="A4" s="65" t="s">
        <v>44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7"/>
    </row>
    <row r="5" spans="1:15" s="8" customFormat="1" ht="10" customHeight="1">
      <c r="A5" s="48"/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s="1" customFormat="1" ht="15" customHeight="1">
      <c r="A6" s="54" t="s">
        <v>1</v>
      </c>
      <c r="B6" s="54"/>
      <c r="C6" s="54"/>
      <c r="D6" s="47"/>
      <c r="E6" s="15"/>
      <c r="F6" s="15"/>
      <c r="G6" s="15"/>
      <c r="I6" s="14">
        <v>1</v>
      </c>
      <c r="J6" s="14">
        <v>2</v>
      </c>
      <c r="K6" s="14">
        <v>3</v>
      </c>
      <c r="L6" s="14">
        <v>4</v>
      </c>
      <c r="M6" s="14">
        <v>5</v>
      </c>
      <c r="O6" s="25" t="s">
        <v>42</v>
      </c>
    </row>
    <row r="7" spans="1:15" s="1" customFormat="1" ht="42.5" customHeight="1">
      <c r="A7" s="69" t="s">
        <v>37</v>
      </c>
      <c r="B7" s="70"/>
      <c r="C7" s="24" t="s">
        <v>32</v>
      </c>
      <c r="D7" s="47"/>
      <c r="E7" s="24" t="s">
        <v>30</v>
      </c>
      <c r="F7" s="15"/>
      <c r="G7" s="24" t="s">
        <v>23</v>
      </c>
      <c r="I7" s="60" t="s">
        <v>41</v>
      </c>
      <c r="J7" s="61"/>
      <c r="K7" s="61"/>
      <c r="L7" s="61"/>
      <c r="M7" s="62"/>
      <c r="O7" s="41" t="b">
        <f>IF(O13&gt;=50,TRUE)</f>
        <v>0</v>
      </c>
    </row>
    <row r="8" spans="1:15" ht="15" customHeight="1">
      <c r="A8" s="23" t="s">
        <v>7</v>
      </c>
      <c r="B8" s="21" t="s">
        <v>2</v>
      </c>
      <c r="C8" s="16" t="s">
        <v>24</v>
      </c>
      <c r="D8" s="29"/>
      <c r="E8" s="16">
        <v>25</v>
      </c>
      <c r="F8" s="18"/>
      <c r="G8" s="16">
        <v>95</v>
      </c>
      <c r="H8" s="9"/>
      <c r="I8" s="33"/>
      <c r="J8" s="33"/>
      <c r="K8" s="33"/>
      <c r="L8" s="33"/>
      <c r="M8" s="33"/>
      <c r="N8" s="9"/>
      <c r="O8" s="16">
        <f>IF(SUM(I8:M8)&gt;95,95,SUM(I8:M8))</f>
        <v>0</v>
      </c>
    </row>
    <row r="9" spans="1:15" ht="15" customHeight="1">
      <c r="A9" s="23" t="s">
        <v>8</v>
      </c>
      <c r="B9" s="20" t="s">
        <v>3</v>
      </c>
      <c r="C9" s="16" t="s">
        <v>25</v>
      </c>
      <c r="D9" s="29"/>
      <c r="E9" s="16">
        <v>5</v>
      </c>
      <c r="F9" s="18"/>
      <c r="G9" s="16">
        <v>15</v>
      </c>
      <c r="H9" s="7"/>
      <c r="I9" s="33"/>
      <c r="J9" s="33"/>
      <c r="K9" s="33"/>
      <c r="L9" s="33"/>
      <c r="M9" s="33"/>
      <c r="N9" s="7"/>
      <c r="O9" s="16">
        <f>IF(SUM(I9:M9)&gt;15,15,SUM(I9:M9))</f>
        <v>0</v>
      </c>
    </row>
    <row r="10" spans="1:15" ht="15" customHeight="1">
      <c r="A10" s="23" t="s">
        <v>9</v>
      </c>
      <c r="B10" s="20" t="s">
        <v>4</v>
      </c>
      <c r="C10" s="16" t="s">
        <v>24</v>
      </c>
      <c r="D10" s="29"/>
      <c r="E10" s="16">
        <v>10</v>
      </c>
      <c r="F10" s="18"/>
      <c r="G10" s="16">
        <v>25</v>
      </c>
      <c r="H10" s="7"/>
      <c r="I10" s="33"/>
      <c r="J10" s="33"/>
      <c r="K10" s="33"/>
      <c r="L10" s="33"/>
      <c r="M10" s="33"/>
      <c r="N10" s="7"/>
      <c r="O10" s="16">
        <f>IF(SUM(I10:M10)&gt;25,25,SUM(I10:M10))</f>
        <v>0</v>
      </c>
    </row>
    <row r="11" spans="1:15" ht="15" customHeight="1">
      <c r="A11" s="23" t="s">
        <v>10</v>
      </c>
      <c r="B11" s="20" t="s">
        <v>5</v>
      </c>
      <c r="C11" s="16" t="s">
        <v>25</v>
      </c>
      <c r="D11" s="29"/>
      <c r="E11" s="16">
        <v>15</v>
      </c>
      <c r="F11" s="18"/>
      <c r="G11" s="16">
        <v>75</v>
      </c>
      <c r="H11" s="7"/>
      <c r="I11" s="34"/>
      <c r="J11" s="33"/>
      <c r="K11" s="33"/>
      <c r="L11" s="33"/>
      <c r="M11" s="33"/>
      <c r="N11" s="13"/>
      <c r="O11" s="16">
        <f>IF(SUM(I11:M11)&gt;75,75,SUM(I11:M11))</f>
        <v>0</v>
      </c>
    </row>
    <row r="12" spans="1:15" ht="15" customHeight="1" thickBot="1">
      <c r="A12" s="23" t="s">
        <v>11</v>
      </c>
      <c r="B12" s="20" t="s">
        <v>6</v>
      </c>
      <c r="C12" s="16" t="s">
        <v>27</v>
      </c>
      <c r="D12" s="29"/>
      <c r="E12" s="16">
        <v>15</v>
      </c>
      <c r="F12" s="18"/>
      <c r="G12" s="16">
        <v>60</v>
      </c>
      <c r="H12" s="7"/>
      <c r="I12" s="34"/>
      <c r="J12" s="33"/>
      <c r="K12" s="33"/>
      <c r="L12" s="33"/>
      <c r="M12" s="33"/>
      <c r="N12" s="7"/>
      <c r="O12" s="16">
        <f>IF(SUM(I12:M12)&gt;60,60,SUM(I12:M12))</f>
        <v>0</v>
      </c>
    </row>
    <row r="13" spans="1:15" ht="25.5" customHeight="1" thickBot="1">
      <c r="A13" s="55" t="s">
        <v>43</v>
      </c>
      <c r="B13" s="55"/>
      <c r="C13" s="55"/>
      <c r="D13" s="45"/>
      <c r="E13" s="29"/>
      <c r="F13" s="18"/>
      <c r="G13" s="29"/>
      <c r="H13" s="9"/>
      <c r="I13" s="57"/>
      <c r="J13" s="57"/>
      <c r="K13" s="57"/>
      <c r="L13" s="57"/>
      <c r="M13" s="57"/>
      <c r="N13" s="9"/>
      <c r="O13" s="37">
        <f>SUM(O8:O12)</f>
        <v>0</v>
      </c>
    </row>
    <row r="14" spans="1:15" ht="25.5" customHeight="1">
      <c r="A14" s="31"/>
      <c r="B14" s="31"/>
      <c r="C14" s="31"/>
      <c r="D14" s="45"/>
      <c r="E14" s="29"/>
      <c r="F14" s="18"/>
      <c r="G14" s="29"/>
      <c r="H14" s="9"/>
      <c r="I14" s="30"/>
      <c r="J14" s="30"/>
      <c r="K14" s="30"/>
      <c r="L14" s="30"/>
      <c r="M14" s="30"/>
      <c r="N14" s="9"/>
      <c r="O14" s="8"/>
    </row>
    <row r="15" spans="1:15" ht="15" customHeight="1">
      <c r="A15" s="31"/>
      <c r="B15" s="31"/>
      <c r="C15" s="31"/>
      <c r="D15" s="45"/>
      <c r="E15" s="29"/>
      <c r="F15" s="18"/>
      <c r="G15" s="29"/>
      <c r="H15" s="9"/>
      <c r="I15" s="14">
        <v>1</v>
      </c>
      <c r="J15" s="14">
        <v>2</v>
      </c>
      <c r="K15" s="14">
        <v>3</v>
      </c>
      <c r="L15" s="14">
        <v>4</v>
      </c>
      <c r="M15" s="14">
        <v>5</v>
      </c>
      <c r="N15" s="9"/>
      <c r="O15" s="25" t="s">
        <v>42</v>
      </c>
    </row>
    <row r="16" spans="1:15" ht="42.5" customHeight="1">
      <c r="A16" s="69" t="s">
        <v>12</v>
      </c>
      <c r="B16" s="70"/>
      <c r="C16" s="24" t="s">
        <v>32</v>
      </c>
      <c r="D16" s="46"/>
      <c r="E16" s="24" t="s">
        <v>30</v>
      </c>
      <c r="F16" s="18"/>
      <c r="G16" s="24" t="s">
        <v>23</v>
      </c>
      <c r="H16" s="9"/>
      <c r="I16" s="60" t="s">
        <v>41</v>
      </c>
      <c r="J16" s="61"/>
      <c r="K16" s="61"/>
      <c r="L16" s="61"/>
      <c r="M16" s="62"/>
      <c r="N16" s="9"/>
      <c r="O16" s="17"/>
    </row>
    <row r="17" spans="1:15" ht="15" customHeight="1">
      <c r="A17" s="23" t="s">
        <v>0</v>
      </c>
      <c r="B17" s="20" t="s">
        <v>13</v>
      </c>
      <c r="C17" s="16" t="s">
        <v>25</v>
      </c>
      <c r="D17" s="29"/>
      <c r="E17" s="16">
        <v>2</v>
      </c>
      <c r="F17" s="18"/>
      <c r="G17" s="16">
        <v>10</v>
      </c>
      <c r="H17" s="9"/>
      <c r="I17" s="33"/>
      <c r="J17" s="33"/>
      <c r="K17" s="33"/>
      <c r="L17" s="33"/>
      <c r="M17" s="33"/>
      <c r="N17" s="9"/>
      <c r="O17" s="16">
        <f>IF(SUM(I17:M17)&gt;10,10,SUM(I17:M17))</f>
        <v>0</v>
      </c>
    </row>
    <row r="18" spans="1:15" ht="15" customHeight="1">
      <c r="A18" s="23" t="s">
        <v>14</v>
      </c>
      <c r="B18" s="20" t="s">
        <v>15</v>
      </c>
      <c r="C18" s="17" t="s">
        <v>28</v>
      </c>
      <c r="D18" s="40"/>
      <c r="E18" s="16">
        <v>3</v>
      </c>
      <c r="F18" s="18"/>
      <c r="G18" s="16">
        <v>15</v>
      </c>
      <c r="H18" s="9"/>
      <c r="I18" s="33"/>
      <c r="J18" s="33"/>
      <c r="K18" s="33"/>
      <c r="L18" s="33"/>
      <c r="M18" s="33"/>
      <c r="N18" s="9"/>
      <c r="O18" s="16">
        <f>IF(SUM(I18:M18)&gt;15,15,SUM(I18:M18))</f>
        <v>0</v>
      </c>
    </row>
    <row r="19" spans="1:15" ht="15" customHeight="1">
      <c r="A19" s="23" t="s">
        <v>16</v>
      </c>
      <c r="B19" s="20" t="s">
        <v>20</v>
      </c>
      <c r="C19" s="17" t="s">
        <v>29</v>
      </c>
      <c r="D19" s="40"/>
      <c r="E19" s="16">
        <v>2</v>
      </c>
      <c r="F19" s="18"/>
      <c r="G19" s="16">
        <v>5</v>
      </c>
      <c r="H19" s="9"/>
      <c r="I19" s="33"/>
      <c r="J19" s="33"/>
      <c r="K19" s="33"/>
      <c r="L19" s="33"/>
      <c r="M19" s="33"/>
      <c r="N19" s="9"/>
      <c r="O19" s="16">
        <f>IF(SUM(I19:M19)&gt;5,5,SUM(I19:M19))</f>
        <v>0</v>
      </c>
    </row>
    <row r="20" spans="1:15" ht="15" customHeight="1">
      <c r="A20" s="23" t="s">
        <v>17</v>
      </c>
      <c r="B20" s="20" t="s">
        <v>21</v>
      </c>
      <c r="C20" s="16" t="s">
        <v>33</v>
      </c>
      <c r="D20" s="29"/>
      <c r="E20" s="16">
        <v>10</v>
      </c>
      <c r="F20" s="18"/>
      <c r="G20" s="16">
        <v>40</v>
      </c>
      <c r="H20" s="9"/>
      <c r="I20" s="33"/>
      <c r="J20" s="33"/>
      <c r="K20" s="33"/>
      <c r="L20" s="33"/>
      <c r="M20" s="33"/>
      <c r="N20" s="9"/>
      <c r="O20" s="16">
        <f>IF(SUM(I20:M20)&gt;40,40,SUM(I20:M20))</f>
        <v>0</v>
      </c>
    </row>
    <row r="21" spans="1:15" ht="15" customHeight="1">
      <c r="A21" s="23" t="s">
        <v>18</v>
      </c>
      <c r="B21" s="20" t="s">
        <v>22</v>
      </c>
      <c r="C21" s="16" t="s">
        <v>34</v>
      </c>
      <c r="D21" s="29"/>
      <c r="E21" s="16">
        <v>4</v>
      </c>
      <c r="F21" s="18"/>
      <c r="G21" s="16">
        <v>20</v>
      </c>
      <c r="H21" s="9"/>
      <c r="I21" s="33"/>
      <c r="J21" s="33"/>
      <c r="K21" s="33"/>
      <c r="L21" s="33"/>
      <c r="M21" s="33"/>
      <c r="N21" s="9"/>
      <c r="O21" s="16">
        <f>IF(SUM(I21:M21)&gt;20,20,SUM(I21:M21))</f>
        <v>0</v>
      </c>
    </row>
    <row r="22" spans="1:15" ht="15" customHeight="1" thickBot="1">
      <c r="A22" s="23" t="s">
        <v>19</v>
      </c>
      <c r="B22" s="20" t="s">
        <v>40</v>
      </c>
      <c r="C22" s="16" t="s">
        <v>35</v>
      </c>
      <c r="D22" s="29"/>
      <c r="E22" s="16">
        <v>10</v>
      </c>
      <c r="F22" s="18"/>
      <c r="G22" s="16">
        <v>40</v>
      </c>
      <c r="H22" s="9"/>
      <c r="I22" s="33"/>
      <c r="J22" s="33"/>
      <c r="K22" s="33"/>
      <c r="L22" s="33"/>
      <c r="M22" s="33"/>
      <c r="N22" s="9"/>
      <c r="O22" s="16">
        <f>IF(SUM(I22:M22)&gt;40,40,SUM(I22:M22))</f>
        <v>0</v>
      </c>
    </row>
    <row r="23" spans="1:15" ht="25.5" customHeight="1" thickBot="1">
      <c r="A23" s="63" t="s">
        <v>43</v>
      </c>
      <c r="B23" s="64"/>
      <c r="C23" s="1"/>
      <c r="D23" s="1"/>
      <c r="E23" s="1"/>
      <c r="F23" s="1"/>
      <c r="G23" s="1"/>
      <c r="H23" s="1"/>
      <c r="I23" s="6"/>
      <c r="J23" s="6"/>
      <c r="K23" s="6"/>
      <c r="L23" s="6"/>
      <c r="M23" s="6"/>
      <c r="N23" s="1"/>
      <c r="O23" s="27">
        <f>SUM(O17:O22)</f>
        <v>0</v>
      </c>
    </row>
    <row r="24" spans="1:15" ht="25.5" customHeight="1" thickBot="1">
      <c r="A24" s="2"/>
      <c r="B24" s="5"/>
      <c r="C24" s="1"/>
      <c r="D24" s="1"/>
      <c r="E24" s="1"/>
      <c r="F24" s="1"/>
      <c r="G24" s="1"/>
      <c r="H24" s="1"/>
      <c r="I24" s="6"/>
      <c r="J24" s="6"/>
      <c r="K24" s="6"/>
      <c r="L24" s="6"/>
      <c r="M24" s="6"/>
      <c r="N24" s="1"/>
      <c r="O24" s="32"/>
    </row>
    <row r="25" spans="1:15" ht="42.5" customHeight="1" thickBot="1">
      <c r="A25" s="58" t="s">
        <v>31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68"/>
      <c r="O25" s="28">
        <f>O13+O23</f>
        <v>0</v>
      </c>
    </row>
    <row r="26" spans="1:15" ht="10" customHeight="1">
      <c r="A26" s="2"/>
      <c r="B26" s="5"/>
      <c r="C26" s="1"/>
      <c r="D26" s="1"/>
      <c r="E26" s="4"/>
      <c r="F26" s="4"/>
      <c r="G26" s="4"/>
      <c r="H26" s="1"/>
      <c r="I26" s="6"/>
      <c r="J26" s="6"/>
      <c r="K26" s="6"/>
      <c r="L26" s="6"/>
      <c r="M26" s="6"/>
      <c r="N26" s="1"/>
      <c r="O26" s="6"/>
    </row>
    <row r="27" spans="1:15" ht="23" customHeight="1">
      <c r="A27" s="2"/>
      <c r="B27" s="5"/>
      <c r="C27" s="1"/>
      <c r="D27" s="1"/>
      <c r="E27" s="1"/>
      <c r="F27" s="1"/>
      <c r="G27" s="1"/>
      <c r="H27" s="1"/>
      <c r="I27" s="71" t="s">
        <v>45</v>
      </c>
      <c r="J27" s="72"/>
      <c r="K27" s="72"/>
      <c r="L27" s="72"/>
      <c r="M27" s="72"/>
      <c r="N27" s="72"/>
      <c r="O27" s="73"/>
    </row>
  </sheetData>
  <mergeCells count="12">
    <mergeCell ref="A13:C13"/>
    <mergeCell ref="I13:M13"/>
    <mergeCell ref="A2:O2"/>
    <mergeCell ref="A4:O4"/>
    <mergeCell ref="A6:C6"/>
    <mergeCell ref="A7:B7"/>
    <mergeCell ref="I7:M7"/>
    <mergeCell ref="A25:N25"/>
    <mergeCell ref="A16:B16"/>
    <mergeCell ref="I16:M16"/>
    <mergeCell ref="I27:O27"/>
    <mergeCell ref="A23:B23"/>
  </mergeCells>
  <conditionalFormatting sqref="O13">
    <cfRule type="cellIs" dxfId="12" priority="2" operator="lessThan">
      <formula>50</formula>
    </cfRule>
    <cfRule type="cellIs" dxfId="11" priority="6" operator="greaterThanOrEqual">
      <formula>50</formula>
    </cfRule>
  </conditionalFormatting>
  <conditionalFormatting sqref="O25">
    <cfRule type="cellIs" dxfId="10" priority="3" operator="greaterThanOrEqual">
      <formula>100</formula>
    </cfRule>
    <cfRule type="cellIs" dxfId="9" priority="4" operator="lessThan">
      <formula>100</formula>
    </cfRule>
  </conditionalFormatting>
  <conditionalFormatting sqref="O23">
    <cfRule type="cellIs" dxfId="8" priority="1" operator="greaterThanOrEqual">
      <formula>0</formula>
    </cfRule>
  </conditionalFormatting>
  <pageMargins left="0.70866141732283472" right="0.6692913385826772" top="0.51181102362204722" bottom="0.74803149606299213" header="0.31496062992125984" footer="0.31496062992125984"/>
  <pageSetup paperSize="9" scale="69" orientation="landscape" r:id="rId1"/>
  <headerFooter>
    <oddHeader xml:space="preserve">&amp;LTRANSPORTOWY DOZÓR TECHNICZNY
</oddHeader>
    <oddFooter>&amp;LFco-12_20240920-1&amp;RStrona 1 z 1</oddFooter>
  </headerFooter>
  <ignoredErrors>
    <ignoredError sqref="O21" formula="1"/>
    <ignoredError sqref="A8:A12 A17:A22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2A0E8-BBB9-480A-8947-54F6C7227867}">
  <sheetPr>
    <pageSetUpPr fitToPage="1"/>
  </sheetPr>
  <dimension ref="A2:Q27"/>
  <sheetViews>
    <sheetView view="pageLayout" zoomScale="99" zoomScaleNormal="51" zoomScalePageLayoutView="99" workbookViewId="0">
      <selection activeCell="O16" sqref="O16"/>
    </sheetView>
  </sheetViews>
  <sheetFormatPr defaultRowHeight="14"/>
  <cols>
    <col min="1" max="1" width="4.83203125" customWidth="1"/>
    <col min="2" max="2" width="69.5" customWidth="1"/>
    <col min="3" max="3" width="12.1640625" customWidth="1"/>
    <col min="4" max="4" width="1.83203125" customWidth="1"/>
    <col min="5" max="5" width="17.1640625" customWidth="1"/>
    <col min="6" max="6" width="1.6640625" customWidth="1"/>
    <col min="7" max="7" width="17.4140625" customWidth="1"/>
    <col min="8" max="8" width="1.33203125" customWidth="1"/>
    <col min="9" max="13" width="6.58203125" customWidth="1"/>
    <col min="14" max="14" width="1.83203125" customWidth="1"/>
    <col min="15" max="15" width="12.83203125" customWidth="1"/>
    <col min="16" max="16" width="9.83203125" customWidth="1"/>
    <col min="17" max="17" width="8.9140625" customWidth="1"/>
  </cols>
  <sheetData>
    <row r="2" spans="1:17" s="1" customFormat="1" ht="47.5" customHeight="1">
      <c r="A2" s="53" t="s">
        <v>49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7" s="1" customFormat="1" ht="10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7" s="1" customFormat="1" ht="23" customHeight="1">
      <c r="A4" s="65" t="s">
        <v>44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7"/>
    </row>
    <row r="5" spans="1:17" s="8" customFormat="1" ht="10" customHeight="1">
      <c r="A5" s="48"/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7" s="1" customFormat="1" ht="15" customHeight="1">
      <c r="A6" s="54" t="s">
        <v>1</v>
      </c>
      <c r="B6" s="54"/>
      <c r="C6" s="54"/>
      <c r="D6" s="47"/>
      <c r="E6" s="15"/>
      <c r="F6" s="15"/>
      <c r="G6" s="15"/>
      <c r="I6" s="14">
        <v>1</v>
      </c>
      <c r="J6" s="14">
        <v>2</v>
      </c>
      <c r="K6" s="14">
        <v>3</v>
      </c>
      <c r="L6" s="14">
        <v>4</v>
      </c>
      <c r="M6" s="14">
        <v>5</v>
      </c>
      <c r="O6" s="25" t="s">
        <v>42</v>
      </c>
    </row>
    <row r="7" spans="1:17" s="1" customFormat="1" ht="42.5" customHeight="1">
      <c r="A7" s="35" t="s">
        <v>38</v>
      </c>
      <c r="B7" s="36"/>
      <c r="C7" s="24" t="s">
        <v>32</v>
      </c>
      <c r="D7" s="47"/>
      <c r="E7" s="24" t="s">
        <v>30</v>
      </c>
      <c r="F7" s="15"/>
      <c r="G7" s="24" t="s">
        <v>23</v>
      </c>
      <c r="I7" s="60" t="s">
        <v>41</v>
      </c>
      <c r="J7" s="61"/>
      <c r="K7" s="61"/>
      <c r="L7" s="61"/>
      <c r="M7" s="62"/>
      <c r="O7" s="41" t="b">
        <f>IF(AND(O13&gt;=50,50,O13&lt;=70,70),TRUE)</f>
        <v>0</v>
      </c>
    </row>
    <row r="8" spans="1:17" ht="15" customHeight="1">
      <c r="A8" s="23" t="s">
        <v>7</v>
      </c>
      <c r="B8" s="21" t="s">
        <v>2</v>
      </c>
      <c r="C8" s="16" t="s">
        <v>24</v>
      </c>
      <c r="D8" s="29"/>
      <c r="E8" s="16">
        <v>25</v>
      </c>
      <c r="F8" s="18"/>
      <c r="G8" s="16">
        <v>95</v>
      </c>
      <c r="H8" s="9"/>
      <c r="I8" s="33"/>
      <c r="J8" s="33"/>
      <c r="K8" s="33"/>
      <c r="L8" s="33"/>
      <c r="M8" s="33"/>
      <c r="N8" s="9"/>
      <c r="O8" s="16">
        <v>0</v>
      </c>
      <c r="P8" s="9"/>
      <c r="Q8" s="8"/>
    </row>
    <row r="9" spans="1:17" ht="15" customHeight="1">
      <c r="A9" s="23" t="s">
        <v>8</v>
      </c>
      <c r="B9" s="20" t="s">
        <v>3</v>
      </c>
      <c r="C9" s="16" t="s">
        <v>25</v>
      </c>
      <c r="D9" s="29"/>
      <c r="E9" s="16">
        <v>5</v>
      </c>
      <c r="F9" s="18"/>
      <c r="G9" s="16">
        <v>15</v>
      </c>
      <c r="H9" s="7"/>
      <c r="I9" s="33"/>
      <c r="J9" s="33"/>
      <c r="K9" s="33"/>
      <c r="L9" s="33"/>
      <c r="M9" s="33"/>
      <c r="N9" s="7"/>
      <c r="O9" s="16">
        <v>0</v>
      </c>
      <c r="P9" s="7"/>
      <c r="Q9" s="8"/>
    </row>
    <row r="10" spans="1:17" ht="15" customHeight="1">
      <c r="A10" s="23" t="s">
        <v>9</v>
      </c>
      <c r="B10" s="20" t="s">
        <v>4</v>
      </c>
      <c r="C10" s="16" t="s">
        <v>24</v>
      </c>
      <c r="D10" s="29"/>
      <c r="E10" s="16">
        <v>10</v>
      </c>
      <c r="F10" s="18"/>
      <c r="G10" s="16">
        <v>25</v>
      </c>
      <c r="H10" s="7"/>
      <c r="I10" s="33"/>
      <c r="J10" s="33"/>
      <c r="K10" s="33"/>
      <c r="L10" s="33"/>
      <c r="M10" s="33"/>
      <c r="N10" s="7"/>
      <c r="O10" s="16">
        <v>0</v>
      </c>
      <c r="P10" s="7"/>
      <c r="Q10" s="8"/>
    </row>
    <row r="11" spans="1:17" ht="15" customHeight="1">
      <c r="A11" s="23" t="s">
        <v>10</v>
      </c>
      <c r="B11" s="20" t="s">
        <v>5</v>
      </c>
      <c r="C11" s="16" t="s">
        <v>25</v>
      </c>
      <c r="D11" s="29"/>
      <c r="E11" s="16">
        <v>15</v>
      </c>
      <c r="F11" s="18"/>
      <c r="G11" s="16">
        <v>75</v>
      </c>
      <c r="H11" s="7"/>
      <c r="I11" s="34"/>
      <c r="J11" s="33"/>
      <c r="K11" s="33"/>
      <c r="L11" s="33"/>
      <c r="M11" s="33"/>
      <c r="N11" s="13"/>
      <c r="O11" s="16">
        <v>0</v>
      </c>
      <c r="P11" s="29"/>
      <c r="Q11" s="8"/>
    </row>
    <row r="12" spans="1:17" ht="15" customHeight="1" thickBot="1">
      <c r="A12" s="23" t="s">
        <v>11</v>
      </c>
      <c r="B12" s="20" t="s">
        <v>6</v>
      </c>
      <c r="C12" s="16" t="s">
        <v>27</v>
      </c>
      <c r="D12" s="29"/>
      <c r="E12" s="16">
        <v>15</v>
      </c>
      <c r="F12" s="18"/>
      <c r="G12" s="16">
        <v>60</v>
      </c>
      <c r="H12" s="7"/>
      <c r="I12" s="34"/>
      <c r="J12" s="33"/>
      <c r="K12" s="33"/>
      <c r="L12" s="33"/>
      <c r="M12" s="33"/>
      <c r="N12" s="7"/>
      <c r="O12" s="16">
        <f>IF(SUM(I12:M12)&gt;60,60,SUM(I12:M12))</f>
        <v>0</v>
      </c>
      <c r="P12" s="7"/>
      <c r="Q12" s="8"/>
    </row>
    <row r="13" spans="1:17" ht="25.5" customHeight="1" thickBot="1">
      <c r="A13" s="55" t="s">
        <v>43</v>
      </c>
      <c r="B13" s="55"/>
      <c r="C13" s="55"/>
      <c r="D13" s="45"/>
      <c r="E13" s="29"/>
      <c r="F13" s="18"/>
      <c r="G13" s="29"/>
      <c r="H13" s="9"/>
      <c r="I13" s="57"/>
      <c r="J13" s="57"/>
      <c r="K13" s="57"/>
      <c r="L13" s="57"/>
      <c r="M13" s="57"/>
      <c r="N13" s="9"/>
      <c r="O13" s="27">
        <f>SUM(O8:O12)</f>
        <v>0</v>
      </c>
      <c r="P13" s="9"/>
      <c r="Q13" s="8"/>
    </row>
    <row r="14" spans="1:17" ht="25.5" customHeight="1">
      <c r="A14" s="31"/>
      <c r="B14" s="31"/>
      <c r="C14" s="31"/>
      <c r="D14" s="45"/>
      <c r="E14" s="29"/>
      <c r="F14" s="18"/>
      <c r="G14" s="29"/>
      <c r="H14" s="9"/>
      <c r="I14" s="30"/>
      <c r="J14" s="30"/>
      <c r="K14" s="30"/>
      <c r="L14" s="30"/>
      <c r="M14" s="30"/>
      <c r="N14" s="9"/>
      <c r="O14" s="8"/>
      <c r="P14" s="9"/>
      <c r="Q14" s="8"/>
    </row>
    <row r="15" spans="1:17" ht="15" customHeight="1">
      <c r="A15" s="31"/>
      <c r="B15" s="31"/>
      <c r="C15" s="31"/>
      <c r="D15" s="45"/>
      <c r="E15" s="29"/>
      <c r="F15" s="18"/>
      <c r="G15" s="29"/>
      <c r="H15" s="9"/>
      <c r="I15" s="14">
        <v>1</v>
      </c>
      <c r="J15" s="14">
        <v>2</v>
      </c>
      <c r="K15" s="14">
        <v>3</v>
      </c>
      <c r="L15" s="14">
        <v>4</v>
      </c>
      <c r="M15" s="14">
        <v>5</v>
      </c>
      <c r="N15" s="9"/>
      <c r="O15" s="25" t="s">
        <v>42</v>
      </c>
      <c r="P15" s="9"/>
      <c r="Q15" s="8"/>
    </row>
    <row r="16" spans="1:17" ht="42.5" customHeight="1">
      <c r="A16" s="35" t="s">
        <v>39</v>
      </c>
      <c r="B16" s="36"/>
      <c r="C16" s="24" t="s">
        <v>32</v>
      </c>
      <c r="D16" s="46"/>
      <c r="E16" s="24" t="s">
        <v>30</v>
      </c>
      <c r="F16" s="18"/>
      <c r="G16" s="24" t="s">
        <v>23</v>
      </c>
      <c r="H16" s="9"/>
      <c r="I16" s="60" t="s">
        <v>41</v>
      </c>
      <c r="J16" s="61"/>
      <c r="K16" s="61"/>
      <c r="L16" s="61"/>
      <c r="M16" s="62"/>
      <c r="N16" s="9"/>
      <c r="O16" s="42" t="b">
        <f>IF(AND(O23&gt;=30,30,O23&lt;=50,50),TRUE)</f>
        <v>0</v>
      </c>
      <c r="P16" s="9"/>
      <c r="Q16" s="8"/>
    </row>
    <row r="17" spans="1:17" ht="15" customHeight="1">
      <c r="A17" s="23" t="s">
        <v>0</v>
      </c>
      <c r="B17" s="20" t="s">
        <v>13</v>
      </c>
      <c r="C17" s="16" t="s">
        <v>25</v>
      </c>
      <c r="D17" s="29"/>
      <c r="E17" s="16">
        <v>2</v>
      </c>
      <c r="F17" s="18"/>
      <c r="G17" s="16">
        <v>10</v>
      </c>
      <c r="H17" s="9">
        <v>0</v>
      </c>
      <c r="I17" s="33"/>
      <c r="J17" s="33"/>
      <c r="K17" s="33"/>
      <c r="L17" s="33"/>
      <c r="M17" s="33"/>
      <c r="N17" s="9"/>
      <c r="O17" s="16">
        <v>0</v>
      </c>
      <c r="P17" s="9"/>
      <c r="Q17" s="8"/>
    </row>
    <row r="18" spans="1:17" ht="15" customHeight="1">
      <c r="A18" s="23" t="s">
        <v>14</v>
      </c>
      <c r="B18" s="20" t="s">
        <v>15</v>
      </c>
      <c r="C18" s="17" t="s">
        <v>28</v>
      </c>
      <c r="D18" s="40"/>
      <c r="E18" s="16">
        <v>3</v>
      </c>
      <c r="F18" s="18"/>
      <c r="G18" s="16">
        <v>15</v>
      </c>
      <c r="H18" s="9"/>
      <c r="I18" s="33"/>
      <c r="J18" s="33"/>
      <c r="K18" s="33"/>
      <c r="L18" s="33"/>
      <c r="M18" s="33"/>
      <c r="N18" s="9"/>
      <c r="O18" s="16">
        <v>0</v>
      </c>
      <c r="P18" s="9"/>
      <c r="Q18" s="8"/>
    </row>
    <row r="19" spans="1:17" ht="15" customHeight="1">
      <c r="A19" s="23" t="s">
        <v>16</v>
      </c>
      <c r="B19" s="20" t="s">
        <v>20</v>
      </c>
      <c r="C19" s="17" t="s">
        <v>29</v>
      </c>
      <c r="D19" s="40"/>
      <c r="E19" s="16">
        <v>2</v>
      </c>
      <c r="F19" s="18"/>
      <c r="G19" s="16">
        <v>5</v>
      </c>
      <c r="H19" s="9"/>
      <c r="I19" s="33"/>
      <c r="J19" s="33"/>
      <c r="K19" s="33"/>
      <c r="L19" s="33"/>
      <c r="M19" s="33"/>
      <c r="N19" s="9"/>
      <c r="O19" s="16">
        <v>0</v>
      </c>
      <c r="P19" s="9"/>
      <c r="Q19" s="8"/>
    </row>
    <row r="20" spans="1:17" ht="15" customHeight="1">
      <c r="A20" s="23" t="s">
        <v>17</v>
      </c>
      <c r="B20" s="20" t="s">
        <v>21</v>
      </c>
      <c r="C20" s="16" t="s">
        <v>33</v>
      </c>
      <c r="D20" s="29"/>
      <c r="E20" s="16">
        <v>10</v>
      </c>
      <c r="F20" s="18"/>
      <c r="G20" s="16">
        <v>40</v>
      </c>
      <c r="H20" s="9"/>
      <c r="I20" s="33"/>
      <c r="J20" s="33"/>
      <c r="K20" s="33"/>
      <c r="L20" s="33"/>
      <c r="M20" s="33"/>
      <c r="N20" s="9"/>
      <c r="O20" s="16">
        <f>IF(SUM(I20:M20)&gt;40,40,SUM(I20:M20))</f>
        <v>0</v>
      </c>
      <c r="P20" s="9"/>
      <c r="Q20" s="8"/>
    </row>
    <row r="21" spans="1:17" ht="15" customHeight="1">
      <c r="A21" s="23" t="s">
        <v>18</v>
      </c>
      <c r="B21" s="20" t="s">
        <v>22</v>
      </c>
      <c r="C21" s="16" t="s">
        <v>34</v>
      </c>
      <c r="D21" s="29"/>
      <c r="E21" s="16">
        <v>4</v>
      </c>
      <c r="F21" s="18"/>
      <c r="G21" s="16">
        <v>20</v>
      </c>
      <c r="H21" s="9"/>
      <c r="I21" s="33"/>
      <c r="J21" s="33"/>
      <c r="K21" s="33"/>
      <c r="L21" s="33"/>
      <c r="M21" s="33"/>
      <c r="N21" s="9"/>
      <c r="O21" s="16">
        <f>IF(SUM(I21:M21)&gt;20,20,SUM(I21:M21))</f>
        <v>0</v>
      </c>
      <c r="P21" s="9"/>
      <c r="Q21" s="8"/>
    </row>
    <row r="22" spans="1:17" ht="15" customHeight="1" thickBot="1">
      <c r="A22" s="23" t="s">
        <v>19</v>
      </c>
      <c r="B22" s="20" t="s">
        <v>40</v>
      </c>
      <c r="C22" s="16" t="s">
        <v>35</v>
      </c>
      <c r="D22" s="29"/>
      <c r="E22" s="16">
        <v>10</v>
      </c>
      <c r="F22" s="18"/>
      <c r="G22" s="16">
        <v>40</v>
      </c>
      <c r="H22" s="9"/>
      <c r="I22" s="33"/>
      <c r="J22" s="33"/>
      <c r="K22" s="33"/>
      <c r="L22" s="33"/>
      <c r="M22" s="33"/>
      <c r="N22" s="9"/>
      <c r="O22" s="16">
        <f>IF(SUM(I22:M22)&gt;40,40,SUM(I22:M22))</f>
        <v>0</v>
      </c>
      <c r="P22" s="9"/>
      <c r="Q22" s="8"/>
    </row>
    <row r="23" spans="1:17" ht="25.5" customHeight="1" thickBot="1">
      <c r="A23" s="63" t="s">
        <v>43</v>
      </c>
      <c r="B23" s="63"/>
      <c r="C23" s="1"/>
      <c r="D23" s="1"/>
      <c r="E23" s="1"/>
      <c r="F23" s="1"/>
      <c r="G23" s="1"/>
      <c r="H23" s="1"/>
      <c r="I23" s="6"/>
      <c r="J23" s="6"/>
      <c r="K23" s="6"/>
      <c r="L23" s="6"/>
      <c r="M23" s="6"/>
      <c r="N23" s="1"/>
      <c r="O23" s="28">
        <f>SUM(O17:O22)</f>
        <v>0</v>
      </c>
      <c r="P23" s="1"/>
      <c r="Q23" s="1"/>
    </row>
    <row r="24" spans="1:17" ht="25.5" customHeight="1" thickBot="1">
      <c r="A24" s="2"/>
      <c r="B24" s="5"/>
      <c r="C24" s="1"/>
      <c r="D24" s="1"/>
      <c r="E24" s="1"/>
      <c r="F24" s="1"/>
      <c r="G24" s="1"/>
      <c r="H24" s="1"/>
      <c r="I24" s="6"/>
      <c r="J24" s="6"/>
      <c r="K24" s="6"/>
      <c r="L24" s="6"/>
      <c r="M24" s="6"/>
      <c r="N24" s="1"/>
      <c r="O24" s="32"/>
      <c r="P24" s="1"/>
      <c r="Q24" s="1"/>
    </row>
    <row r="25" spans="1:17" ht="42.5" customHeight="1" thickBot="1">
      <c r="A25" s="58" t="s">
        <v>31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68"/>
      <c r="O25" s="28">
        <f>SUM(O13+O23)</f>
        <v>0</v>
      </c>
      <c r="P25" s="39"/>
      <c r="Q25" s="1"/>
    </row>
    <row r="26" spans="1:17" ht="10" customHeight="1">
      <c r="A26" s="2"/>
      <c r="B26" s="5"/>
      <c r="C26" s="1"/>
      <c r="D26" s="1"/>
      <c r="E26" s="4"/>
      <c r="F26" s="4"/>
      <c r="G26" s="4"/>
      <c r="H26" s="1"/>
      <c r="I26" s="6"/>
      <c r="J26" s="6"/>
      <c r="K26" s="6"/>
      <c r="L26" s="6"/>
      <c r="M26" s="6"/>
      <c r="N26" s="1"/>
      <c r="O26" s="6"/>
      <c r="P26" s="1"/>
      <c r="Q26" s="1"/>
    </row>
    <row r="27" spans="1:17" ht="23" customHeight="1">
      <c r="A27" s="2"/>
      <c r="B27" s="5"/>
      <c r="C27" s="1"/>
      <c r="D27" s="1"/>
      <c r="E27" s="1"/>
      <c r="F27" s="1"/>
      <c r="G27" s="1"/>
      <c r="H27" s="1"/>
      <c r="I27" s="71" t="s">
        <v>45</v>
      </c>
      <c r="J27" s="72"/>
      <c r="K27" s="72"/>
      <c r="L27" s="72"/>
      <c r="M27" s="72"/>
      <c r="N27" s="72"/>
      <c r="O27" s="73"/>
      <c r="P27" s="1"/>
      <c r="Q27" s="1"/>
    </row>
  </sheetData>
  <mergeCells count="10">
    <mergeCell ref="A2:O2"/>
    <mergeCell ref="A4:O4"/>
    <mergeCell ref="A6:C6"/>
    <mergeCell ref="I27:O27"/>
    <mergeCell ref="I7:M7"/>
    <mergeCell ref="A25:N25"/>
    <mergeCell ref="A23:B23"/>
    <mergeCell ref="I16:M16"/>
    <mergeCell ref="A13:C13"/>
    <mergeCell ref="I13:M13"/>
  </mergeCells>
  <conditionalFormatting sqref="O25">
    <cfRule type="cellIs" dxfId="7" priority="15" operator="lessThan">
      <formula>100</formula>
    </cfRule>
    <cfRule type="cellIs" dxfId="6" priority="16" operator="greaterThanOrEqual">
      <formula>100</formula>
    </cfRule>
  </conditionalFormatting>
  <conditionalFormatting sqref="O13">
    <cfRule type="cellIs" dxfId="5" priority="7" operator="between">
      <formula>50</formula>
      <formula>70</formula>
    </cfRule>
    <cfRule type="cellIs" dxfId="4" priority="13" operator="lessThan">
      <formula>50</formula>
    </cfRule>
    <cfRule type="cellIs" dxfId="3" priority="14" operator="greaterThan">
      <formula>70</formula>
    </cfRule>
  </conditionalFormatting>
  <conditionalFormatting sqref="O23">
    <cfRule type="cellIs" dxfId="2" priority="4" operator="lessThan">
      <formula>30</formula>
    </cfRule>
    <cfRule type="cellIs" dxfId="1" priority="6" operator="greaterThan">
      <formula>50</formula>
    </cfRule>
    <cfRule type="cellIs" dxfId="0" priority="9" operator="between">
      <formula>30</formula>
      <formula>50</formula>
    </cfRule>
  </conditionalFormatting>
  <pageMargins left="0.70866141732283472" right="0.6692913385826772" top="0.51181102362204722" bottom="0.74803149606299213" header="0.31496062992125984" footer="0.31496062992125984"/>
  <pageSetup paperSize="9" scale="66" orientation="landscape" r:id="rId1"/>
  <headerFooter>
    <oddHeader>&amp;LTRANSPORTOWY DOZÓR TECHNICZNY</oddHeader>
    <oddFooter>&amp;LFco-12_20240920-1&amp;RStrona 1 z 1</oddFooter>
  </headerFooter>
  <ignoredErrors>
    <ignoredError sqref="O21" formula="1"/>
    <ignoredError sqref="A8:A12 A17:A22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Nadzór 1 stopień</vt:lpstr>
      <vt:lpstr>Nadzór 2 stopień</vt:lpstr>
      <vt:lpstr>Nadzór 3 stopień</vt:lpstr>
      <vt:lpstr>Recertyfikacja 3 stopień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anna.lugiewicz</dc:creator>
  <cp:lastModifiedBy>Edyta Purta</cp:lastModifiedBy>
  <cp:lastPrinted>2024-09-18T09:00:48Z</cp:lastPrinted>
  <dcterms:created xsi:type="dcterms:W3CDTF">2018-06-25T06:24:11Z</dcterms:created>
  <dcterms:modified xsi:type="dcterms:W3CDTF">2024-10-09T07:36:09Z</dcterms:modified>
</cp:coreProperties>
</file>